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SAO\OŠ Smiljevac\KONAČNE MAPE ZA SLANJE 2_2017\"/>
    </mc:Choice>
  </mc:AlternateContent>
  <workbookProtection workbookAlgorithmName="SHA-512" workbookHashValue="qmcfqkrvAiOxqcioeKxWmvEJitS+1gt0QmXGnns7EdZ5cT9Y3Y5tYKTqo+FJtRg6Qc5G2xUsixRlRmjUdsWhUQ==" workbookSaltValue="Knk+ml6NX/QOs5fh/FuZ0Q==" workbookSpinCount="100000" lockStructure="1"/>
  <bookViews>
    <workbookView xWindow="0" yWindow="0" windowWidth="22695" windowHeight="11505" activeTab="4"/>
  </bookViews>
  <sheets>
    <sheet name="GRAĐ-OBRT" sheetId="1" r:id="rId1"/>
    <sheet name="STROJ" sheetId="3" r:id="rId2"/>
    <sheet name=" EL-STROJ" sheetId="2" r:id="rId3"/>
    <sheet name="POM-ZGR" sheetId="4" r:id="rId4"/>
    <sheet name="ELEKTRO-RAS" sheetId="5" r:id="rId5"/>
    <sheet name="REKAPITULACIJA" sheetId="7" r:id="rId6"/>
  </sheets>
  <definedNames>
    <definedName name="_xlnm.Print_Titles" localSheetId="2">' EL-STROJ'!$3:$3</definedName>
    <definedName name="_xlnm.Print_Titles" localSheetId="4">'ELEKTRO-RAS'!#REF!</definedName>
    <definedName name="_xlnm.Print_Titles" localSheetId="0">'GRAĐ-OBRT'!$3:$4</definedName>
    <definedName name="_xlnm.Print_Titles" localSheetId="3">'POM-ZGR'!$3:$4</definedName>
    <definedName name="_xlnm.Print_Titles" localSheetId="1">STROJ!$3:$4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  <c r="F47" i="2"/>
  <c r="F44" i="2"/>
  <c r="F41" i="2"/>
  <c r="F38" i="2"/>
  <c r="F34" i="2"/>
  <c r="F32" i="2"/>
  <c r="F29" i="2"/>
  <c r="F27" i="2"/>
  <c r="F24" i="2"/>
  <c r="F21" i="2"/>
  <c r="F18" i="2"/>
  <c r="F15" i="2"/>
  <c r="F12" i="2"/>
  <c r="F9" i="2"/>
  <c r="F6" i="2"/>
  <c r="F68" i="4"/>
  <c r="F60" i="4"/>
  <c r="F52" i="4"/>
  <c r="F43" i="4"/>
  <c r="F31" i="5" l="1"/>
  <c r="F162" i="3" l="1"/>
  <c r="F30" i="5" l="1"/>
  <c r="D29" i="5"/>
  <c r="F29" i="5" s="1"/>
  <c r="F28" i="5"/>
  <c r="F26" i="5"/>
  <c r="F24" i="5"/>
  <c r="F22" i="5"/>
  <c r="F20" i="5"/>
  <c r="F18" i="5"/>
  <c r="F16" i="5"/>
  <c r="F14" i="5"/>
  <c r="F12" i="5"/>
  <c r="F10" i="5"/>
  <c r="F8" i="5"/>
  <c r="F6" i="5"/>
  <c r="F33" i="5" l="1"/>
  <c r="C7" i="7" s="1"/>
  <c r="F90" i="2"/>
  <c r="F87" i="2"/>
  <c r="F84" i="2"/>
  <c r="F82" i="2"/>
  <c r="F80" i="2"/>
  <c r="F78" i="2"/>
  <c r="F76" i="2"/>
  <c r="F74" i="2"/>
  <c r="F72" i="2"/>
  <c r="F70" i="2"/>
  <c r="F69" i="2"/>
  <c r="F68" i="2"/>
  <c r="F67" i="2"/>
  <c r="F64" i="2"/>
  <c r="F63" i="2"/>
  <c r="F60" i="2"/>
  <c r="F59" i="2"/>
  <c r="F58" i="2"/>
  <c r="F57" i="2"/>
  <c r="F56" i="2"/>
  <c r="F55" i="2"/>
  <c r="F54" i="2"/>
  <c r="F36" i="2"/>
  <c r="F4" i="2"/>
  <c r="F35" i="5" l="1"/>
  <c r="F37" i="5" s="1"/>
  <c r="F93" i="2"/>
  <c r="F226" i="3"/>
  <c r="F222" i="3"/>
  <c r="F202" i="3"/>
  <c r="F199" i="3"/>
  <c r="F188" i="3"/>
  <c r="F183" i="3"/>
  <c r="F180" i="3"/>
  <c r="F177" i="3"/>
  <c r="F174" i="3"/>
  <c r="F171" i="3"/>
  <c r="F168" i="3"/>
  <c r="F165" i="3"/>
  <c r="F159" i="3"/>
  <c r="F156" i="3"/>
  <c r="F155" i="3"/>
  <c r="F152" i="3"/>
  <c r="F151" i="3"/>
  <c r="F148" i="3"/>
  <c r="F143" i="3"/>
  <c r="F140" i="3"/>
  <c r="F137" i="3"/>
  <c r="F136" i="3"/>
  <c r="F135" i="3"/>
  <c r="F134" i="3"/>
  <c r="F133" i="3"/>
  <c r="F130" i="3"/>
  <c r="F129" i="3"/>
  <c r="F126" i="3"/>
  <c r="F124" i="3"/>
  <c r="F122" i="3"/>
  <c r="F121" i="3"/>
  <c r="F118" i="3"/>
  <c r="F117" i="3"/>
  <c r="F114" i="3"/>
  <c r="F113" i="3"/>
  <c r="F112" i="3"/>
  <c r="F111" i="3"/>
  <c r="F110" i="3"/>
  <c r="F107" i="3"/>
  <c r="F100" i="3"/>
  <c r="F92" i="3"/>
  <c r="F74" i="3"/>
  <c r="F71" i="3"/>
  <c r="F68" i="3"/>
  <c r="F64" i="3"/>
  <c r="F60" i="3"/>
  <c r="F57" i="3"/>
  <c r="F54" i="3"/>
  <c r="F51" i="3"/>
  <c r="F48" i="3"/>
  <c r="F45" i="3"/>
  <c r="F42" i="3"/>
  <c r="F39" i="3"/>
  <c r="F36" i="3"/>
  <c r="F33" i="3"/>
  <c r="F30" i="3"/>
  <c r="F27" i="3"/>
  <c r="F24" i="3"/>
  <c r="F21" i="3"/>
  <c r="F18" i="3"/>
  <c r="F15" i="3"/>
  <c r="F12" i="3"/>
  <c r="F9" i="3"/>
  <c r="F95" i="2" l="1"/>
  <c r="F97" i="2" s="1"/>
  <c r="C5" i="7"/>
  <c r="F232" i="3"/>
  <c r="F234" i="3" l="1"/>
  <c r="F236" i="3" s="1"/>
  <c r="C4" i="7"/>
  <c r="B7" i="7" l="1"/>
  <c r="A7" i="7"/>
  <c r="B6" i="7"/>
  <c r="A6" i="7"/>
  <c r="B5" i="7"/>
  <c r="A5" i="7"/>
  <c r="B4" i="7"/>
  <c r="A4" i="7"/>
  <c r="B3" i="7"/>
  <c r="A3" i="7"/>
  <c r="E5" i="7" l="1"/>
  <c r="D5" i="7"/>
  <c r="D7" i="7" l="1"/>
  <c r="E7" i="7"/>
  <c r="F81" i="4"/>
  <c r="F80" i="4"/>
  <c r="F79" i="4"/>
  <c r="F73" i="4"/>
  <c r="F72" i="4"/>
  <c r="F66" i="4"/>
  <c r="F65" i="4"/>
  <c r="F64" i="4"/>
  <c r="F58" i="4"/>
  <c r="F57" i="4"/>
  <c r="F56" i="4"/>
  <c r="F50" i="4"/>
  <c r="F49" i="4"/>
  <c r="F48" i="4"/>
  <c r="F47" i="4"/>
  <c r="F41" i="4"/>
  <c r="F39" i="4"/>
  <c r="F37" i="4"/>
  <c r="F36" i="4"/>
  <c r="F34" i="4"/>
  <c r="F33" i="4"/>
  <c r="F31" i="4"/>
  <c r="F30" i="4"/>
  <c r="F28" i="4"/>
  <c r="F27" i="4"/>
  <c r="F25" i="4"/>
  <c r="F24" i="4"/>
  <c r="F22" i="4"/>
  <c r="F21" i="4"/>
  <c r="F19" i="4"/>
  <c r="F18" i="4"/>
  <c r="F16" i="4"/>
  <c r="F9" i="4"/>
  <c r="F8" i="4"/>
  <c r="F7" i="4"/>
  <c r="F75" i="4" l="1"/>
  <c r="F11" i="4"/>
  <c r="F83" i="4"/>
  <c r="F86" i="4" l="1"/>
  <c r="F88" i="4" s="1"/>
  <c r="F90" i="4" s="1"/>
  <c r="C6" i="7" l="1"/>
  <c r="E6" i="7" s="1"/>
  <c r="F93" i="1"/>
  <c r="F94" i="1" s="1"/>
  <c r="F89" i="1"/>
  <c r="F88" i="1"/>
  <c r="F87" i="1"/>
  <c r="F83" i="1"/>
  <c r="F84" i="1" s="1"/>
  <c r="F79" i="1"/>
  <c r="F78" i="1"/>
  <c r="F77" i="1"/>
  <c r="F76" i="1"/>
  <c r="F75" i="1"/>
  <c r="F71" i="1"/>
  <c r="F70" i="1"/>
  <c r="F69" i="1"/>
  <c r="F68" i="1"/>
  <c r="F67" i="1"/>
  <c r="F66" i="1"/>
  <c r="F65" i="1"/>
  <c r="F61" i="1"/>
  <c r="F60" i="1"/>
  <c r="F59" i="1"/>
  <c r="F58" i="1"/>
  <c r="F57" i="1"/>
  <c r="F56" i="1"/>
  <c r="F55" i="1"/>
  <c r="F51" i="1"/>
  <c r="F50" i="1"/>
  <c r="F49" i="1"/>
  <c r="F48" i="1"/>
  <c r="F47" i="1"/>
  <c r="F46" i="1"/>
  <c r="F45" i="1"/>
  <c r="F44" i="1"/>
  <c r="F43" i="1"/>
  <c r="F38" i="1"/>
  <c r="F37" i="1"/>
  <c r="F36" i="1"/>
  <c r="F35" i="1"/>
  <c r="F34" i="1"/>
  <c r="F33" i="1"/>
  <c r="F32" i="1"/>
  <c r="F31" i="1"/>
  <c r="F30" i="1"/>
  <c r="F26" i="1"/>
  <c r="F25" i="1"/>
  <c r="F24" i="1"/>
  <c r="F23" i="1"/>
  <c r="F19" i="1"/>
  <c r="F18" i="1"/>
  <c r="F17" i="1"/>
  <c r="F16" i="1"/>
  <c r="F15" i="1"/>
  <c r="F14" i="1"/>
  <c r="F13" i="1"/>
  <c r="F12" i="1"/>
  <c r="F11" i="1"/>
  <c r="F10" i="1"/>
  <c r="F9" i="1"/>
  <c r="F7" i="1"/>
  <c r="F6" i="1"/>
  <c r="F72" i="1" l="1"/>
  <c r="F62" i="1"/>
  <c r="F39" i="1"/>
  <c r="F27" i="1"/>
  <c r="D6" i="7"/>
  <c r="F90" i="1"/>
  <c r="F20" i="1"/>
  <c r="F52" i="1"/>
  <c r="F80" i="1"/>
  <c r="F97" i="1" l="1"/>
  <c r="C3" i="7" s="1"/>
  <c r="C9" i="7" s="1"/>
  <c r="E4" i="7"/>
  <c r="D4" i="7"/>
  <c r="F99" i="1" l="1"/>
  <c r="F101" i="1" s="1"/>
  <c r="D3" i="7"/>
  <c r="D9" i="7" s="1"/>
  <c r="E3" i="7"/>
  <c r="E9" i="7" s="1"/>
</calcChain>
</file>

<file path=xl/sharedStrings.xml><?xml version="1.0" encoding="utf-8"?>
<sst xmlns="http://schemas.openxmlformats.org/spreadsheetml/2006/main" count="777" uniqueCount="439">
  <si>
    <t>br.</t>
  </si>
  <si>
    <t>stavka</t>
  </si>
  <si>
    <t>jed. mjera</t>
  </si>
  <si>
    <t>količina</t>
  </si>
  <si>
    <t>jed. cijena</t>
  </si>
  <si>
    <t>iznos</t>
  </si>
  <si>
    <t>1.</t>
  </si>
  <si>
    <t>PRIPREMNI RADOVI</t>
  </si>
  <si>
    <t>1.1.</t>
  </si>
  <si>
    <t>Doprema, postava, skidanje i otprema cijevne fasadne skele od bešavnih cijevi. Skelu izvesti prema postojećim HTZ propisima. U jediničnu cijenu uključiti i zaštitni juteni ili plastični zastor, koji se postavlja s vanjske strane skele po cijeloj površini. Skelu je potrebno osigurati od prevrtanja sidrenjem u objekat, a od udara groma uzemljenjem. Potrebno je izvesti pomočne željezne ili drvene ljestve - penjalice u svrhu osiguranja vertikalne komunikacije po skeli. Izvođač je dužan izvesti skelu u skladu s uputama proizvođača skele s obzirom na opterećenje. Obračun se vrši po m2 površine skele.</t>
  </si>
  <si>
    <t>m2</t>
  </si>
  <si>
    <t>1.2.</t>
  </si>
  <si>
    <t xml:space="preserve">Dobava, postava, skidanje i otprema tunelske skele - prolaza za pješake na mjestima ulaza u zgradu škole, izrađene od bešavnih cijevi i potrebnih spojnih elemenata, sa svim potrebnim ukrućenjima i sidrenjima. Pokrov tunela izraditi od mosnica položenih jedne do druge. Obračun se vrši po m2 površine skele. </t>
  </si>
  <si>
    <t>1.3.</t>
  </si>
  <si>
    <t>Demontaža i odlaganje na privremenu građevinsku deponiju te ponovna montaža vanjskih rasvjetnih tijela, nadzornih kamera te vanjskih jedinica kllima uređaja nakon postavljanja ETICS fasadnog sustava.</t>
  </si>
  <si>
    <t>rasvjetna tijela</t>
  </si>
  <si>
    <t>kom</t>
  </si>
  <si>
    <t>nadzorne kamere</t>
  </si>
  <si>
    <t>klima uređaji</t>
  </si>
  <si>
    <t>1.4.</t>
  </si>
  <si>
    <t>Skidanje obloge stropa nad ulazom u školu. Oblogu je potrebno skinuti zbog postave toplinske izolacije. Obračun po m2.</t>
  </si>
  <si>
    <t xml:space="preserve">1.5. </t>
  </si>
  <si>
    <t>Demontaža postojećih rasvijetnih tijela i drugih električnih uređaja, te ponovna montaža istih na ovješeni strop. Obračun po komadu.</t>
  </si>
  <si>
    <t>1.6.</t>
  </si>
  <si>
    <t>Doprema postavljanje i otprema skele koja će biti potrebna za izvođenje radova na izvedbi spuštenog stropa. Visina stropa na kojem se izvode radovi iznosi do 3 m. Obračun po m2.</t>
  </si>
  <si>
    <t xml:space="preserve">1.7. </t>
  </si>
  <si>
    <t>Demontaža i odvoz kamenih kulir ploča i sloja pijeska na koji su postavljene. Obračun po m2.</t>
  </si>
  <si>
    <t xml:space="preserve">1.8. </t>
  </si>
  <si>
    <t>Demontaža i odvoz šljunka postavljenog na ravne krovove kao opteretni sloj i geotekstila. Obračun po m2.</t>
  </si>
  <si>
    <t xml:space="preserve">1.9. </t>
  </si>
  <si>
    <t>Uklanjanje i odvoz glinenog crijepa - kupe kanalice u mortu. Obračun po m2 kose površine.</t>
  </si>
  <si>
    <t>1.10.</t>
  </si>
  <si>
    <t>Uklanjanje i odvoz krovnih letvi. Obračun po m2 kose površine.</t>
  </si>
  <si>
    <t>1.11.</t>
  </si>
  <si>
    <t>Uklanjanje i odvoz heraklit ploča debljine 5 cm koje se nalaze na pločama tavana. Obračun po m2 površine.</t>
  </si>
  <si>
    <t>PRIPREMNI RADOVI UKUPNO</t>
  </si>
  <si>
    <t>2.</t>
  </si>
  <si>
    <t>FASADERSKI RADOVI</t>
  </si>
  <si>
    <t>2.1.</t>
  </si>
  <si>
    <t>Dobava i izrada toplinske fasade tipa ETICS prema uputstvima proizvođača i smjernicama za izradu ETICS sustava Hrvatske udruge proizvođača toplinsko fasadnih sustava. Stavka uključuje komplet sa svim metalnim rubnim, uglovnim i završnim profilima. Ploče EPS-a debljine 10 cm se postavljaju ljepljenjem na podlogu. Podloge moraju biti ravne, čiste, čvrste i suhe. Nakon očvršćenja, neravnine brusiti brusnim papirom. Dodatno učvršćivanje izvodi se pričvrsnicama koje je potrebno učvrstiti u nosivu konstrukciju gradevine (ciglu) sa 6 kom/m2 najranije 12 sati nakon ljepljenja. Gletanje polistiren ploča polimercementnim ljepilom u 2 sloja u debljini 2-3 mm. Armiranje staklenom mrežicom utiskujući u svježi sloj polimercementnog ljepila sa preklopom 10 cm. Prethodno postavljati kutni profil s mrežicom na svim uglovima, uključujući i sve uglove oko prozora. Dodatne trake 50x30 cm položiti dijagonalno na uglovima uz otvore. Drugi sloj polimercementnog ljepila nanositi na očvrsli prvi sloj. U stavku je uključena i izrada špaleta oko svih prozora, dok u navedeni obračun površine fasade nisu odbijani otvori. U stavku su uključene sve potrebne predradnje prema uputstvima proizvođača za odabrani fasadni sustav.
ETICS fasada se sastoji od:
Izolacijskih ploča EPS-a debljine d=10 cm pričvšćene građevinskim ljepilom i pričvrsnicama min 6 kom/m2.
Ploče moraju imati koeficijent toplinske provodljivosti λ=0,042 W/mK ili manji. 
Špalete prozora obložiti izolacijskim pločama debljine 3 cm.                                                                                                                           Alkalno otporna staklena mrežica u sloju polimercementnog ljepila. Impregnacijski premaz.
Završnog sloja fasade sa zaštitno dekorativnom tankoslojnom žbukom na bazi akrilata u bijeloj boji.
U jediničnu cijenu uračunat sav potreban rad i materijal. Obračun po m2.
U stavku se ne obračunavaju površine otvora veće od 3m2.</t>
  </si>
  <si>
    <t>2.2.</t>
  </si>
  <si>
    <t>Izrada podnožja ETICS fasadnog sustava, podnožje se izvodi od XPS ploča debljine 5 cm. Visina postavljanja ploča od tla iznosi cca 50 cm. Način izvedbe je identičan kao kod EPS fasadnih ploča.</t>
  </si>
  <si>
    <t>2.3.</t>
  </si>
  <si>
    <t>Izrada ovješenog stropa sa vlagootoprnim gipskartonskim pločama na metalnoj potkonstrukciji na stropovima prema vanjskom zraku. Strop je potrebno toplinski izolirati mineralnom vunom debljine 15 cm, sa koeficijentom toplinske provodljivosti λ=0,042 W/mK ili manji. Prije mineralne vune je potrebno postaviti PE foliju. Stavka uključuje i izradu dekorativne tankoslojne žbuke na bazi akrilata u bijeloj boji. Obračun po m2.</t>
  </si>
  <si>
    <t>2.4.</t>
  </si>
  <si>
    <t>Priprema podloge, nabava i dostava materijala i izrada završnog sloja fasade sa zaštitno dekorativnom tankoslojnom žbukom na bazi akrilata u bijeloj boji (istake zidova koji se ne oblažu ETICS fasadom). U jediničnu cijenu uračunat sav potreban rad i materijal. Obračun po m2.</t>
  </si>
  <si>
    <t>FASADERSKI RADOVI UKUPNO</t>
  </si>
  <si>
    <t>3.</t>
  </si>
  <si>
    <t>LIMARSKI RADOVI</t>
  </si>
  <si>
    <t>3.1.</t>
  </si>
  <si>
    <r>
      <t xml:space="preserve">Uklanjanje i </t>
    </r>
    <r>
      <rPr>
        <sz val="10"/>
        <rFont val="Calibri"/>
        <family val="2"/>
        <charset val="238"/>
        <scheme val="minor"/>
      </rPr>
      <t>odvoz postojećih te nabava, prijevoz i ugradnja vanjskih aluminijskih prozorskih klupica širine 27 cm .</t>
    </r>
    <r>
      <rPr>
        <sz val="10"/>
        <color theme="1"/>
        <rFont val="Calibri"/>
        <family val="2"/>
        <charset val="238"/>
        <scheme val="minor"/>
      </rPr>
      <t xml:space="preserve">  Duljinu svake pojedine klupice potrebno je utvrditi na licu mjesta. U jediničnu cijenu uračunat sav potreban rad i materijal. Obračun po m`.</t>
    </r>
  </si>
  <si>
    <t>m</t>
  </si>
  <si>
    <t>3.2.</t>
  </si>
  <si>
    <t>Nabava, dovoz i izrada limene okapnice atike  cinkotit limom debljine 0.55mm, razvijene širine cca  50 cm. U cijenu uračunati vrijednosti svog osnovnog i pomoćnog materijala i rada. Obračun po m`.</t>
  </si>
  <si>
    <t>Nabava, dovoz i izrada limenih opšava spoja fasade i hidroizolacijske folije  cinkotit limom debljine 0.55mm, razvijene širine cca 20 cm. U cijenu uračunati vrijednosti svog osnovnog i pomoćnog materijala i rada. Obračun po m`.</t>
  </si>
  <si>
    <t>3.3.</t>
  </si>
  <si>
    <t>Nabava, dovoz i izrada limenih opšava spoja fasade i glinenog pokrova  cinkotit limom debljine 0.55mm, razvijene širine cca 50 cm. U cijenu uračunati vrijednosti svog osnovnog i pomoćnog materijala i rada. Obračun po m`.</t>
  </si>
  <si>
    <t>Demontaža i odvoz postojećih dotrajalih te nabava, dovoz i ugradnja novih pravokutnih horizontalnih oluka od cinkitit lima debljine 0.55mm razvijene širine cca 50 cm . U stavku uračunati i sav potreban dodatni materijal (koljena, čela...). Obračun po m`.</t>
  </si>
  <si>
    <t>3.4.</t>
  </si>
  <si>
    <t>Demontaža i odvoz postojećih dotrajalih te nabava, dovoz i ugradnja novih vertikalnih okruglih, fi 10 cm, oluka od cinkitit lima debljine 0.55mm. Obračun po m`.</t>
  </si>
  <si>
    <t>3.5.</t>
  </si>
  <si>
    <t>Demontaža novijih horizontalnih oluka, deponiranje na gradilišnu deponiju, nabava i ugradnja novih (duljih) nosača  te ponovna montaža istih. Obračun po m'.</t>
  </si>
  <si>
    <t>3.6.</t>
  </si>
  <si>
    <t>Demontaža novijih vertikalnih oluka, deponiranje na gradilišnu deponiju, nabava i ugradnja novih (duljih) nosača  te ponovna montaža istih. Obračun po m'.</t>
  </si>
  <si>
    <t>3.7.</t>
  </si>
  <si>
    <t>Nabava, dovoz i izrada limenih opšava završetka glinenog pokrova sa zabatne strane cinkotit limom debljine 0.55mm, razvijene širine cca 40 cm. U cijenu uračunati vrijednosti svog osnovnog i pomoćnog materijala i rada. Obračun po m`.</t>
  </si>
  <si>
    <t>LIMARSKI RADOVI UKUPNO</t>
  </si>
  <si>
    <t>4.</t>
  </si>
  <si>
    <t>PVC STOLARIJA</t>
  </si>
  <si>
    <t>4.1.</t>
  </si>
  <si>
    <t>Demontaža postojećih prozora te nabava dostava i ugradnja novih PVC prozora s koeficjentom prolaska topline za staklo U=1.1 W/m2K ili manjim a kompletnog prozora U=1.4 W/m2K ili manjim.  U jediničnu cijenu uračunat sav potreban rad i materijal. Obračun po komadu.</t>
  </si>
  <si>
    <t>fiksna prozorska stijena 305/266</t>
  </si>
  <si>
    <t xml:space="preserve">prozor dimenzija 532/83 </t>
  </si>
  <si>
    <t>prozor dimenzija 270/130</t>
  </si>
  <si>
    <t>prozor dimenzija 350/130</t>
  </si>
  <si>
    <t>prozor dimenzija 100/100 s roletama</t>
  </si>
  <si>
    <t>prozor dimenzija 160/160 s roletama</t>
  </si>
  <si>
    <t>vrata dimenzija 100/266</t>
  </si>
  <si>
    <t>vrata dimenzija 90/290 s nadsvjetlom</t>
  </si>
  <si>
    <t>4.2.</t>
  </si>
  <si>
    <t>Uklanjanje i odvoz postojećih te nabava, prijevoz i ugradnja unutarnjih kamenih prozorskih klupica širine 16 cm debljine 2 cm na prozorima koji se zamjenjuju novim.  U jediničnu cijenu uračunat sav potreban rad i materijal. Obračun po m`.</t>
  </si>
  <si>
    <t>PVC STOLARIJA UKUPNO</t>
  </si>
  <si>
    <t>5.</t>
  </si>
  <si>
    <t>TESARSKI RADOVI</t>
  </si>
  <si>
    <t>5.1.</t>
  </si>
  <si>
    <t>Nabava, dovoz i postavljanje drvenih greda dimenzija b/h=4/10 cm na način da se između greda ostavi svijetli razmak širine 60 cm (širina polovice bale mineralne vune). Grede je  potrebno učvrstiti vijcima preko L profila za kosu ploču krova te ih međusobno stabilizirati poprečnim gredama na svaka 3 m. Stavka uključuje zaštitu fungicidnim sredstvom. Obračun po m2 kose površine.</t>
  </si>
  <si>
    <t>5.2.</t>
  </si>
  <si>
    <t>Nabava, dovoz i postavljanje OSB ploča debljine 15 mm.  Ploče zaštititi fungicidnim sredstvom. OSB ploče pričvrstiti vijcima za drvo za grede.  Obračun po m2 kose površine.</t>
  </si>
  <si>
    <t>5.3.</t>
  </si>
  <si>
    <t>Nabava, dovoz i postavljanje kontraletvi dimenzija b/h=5/3 na međusobnom razmaku cca 60 cm. Stavka uključuje zaštitu fungicidnim sredstvom. Obračun po m2 kose površine.</t>
  </si>
  <si>
    <t>5.4.</t>
  </si>
  <si>
    <t>Nabava, dovoz i postavljanje letvi dimenzija b/h=5/3 na međusobnom razmaku cca 30 cm. Stavka uključuje zaštitu fungicidnim sredstvom. Obračun po m2 kose površine.</t>
  </si>
  <si>
    <t>5.5.</t>
  </si>
  <si>
    <t>Nabava, dovoz i postavljanje drvenih greda dimenzija b/h=4/10 cm na ploču tavana a na način da se između greda ostavi svijetli razmak širine 60 cm (širina polovice bale mineralne vune). Grede je  potrebno učvrstiti vijcima preko L profila za kosu ploču krova te ih međusobno stabilizirati poprečnim gredama na svaka 3 m. Stavka uključuje zaštitu fungicidnim sredstvom. Obračun po m2 površine.</t>
  </si>
  <si>
    <t>5.6.</t>
  </si>
  <si>
    <t>Nabava, dovoz i postavljanje OSB ploča debljine 15 mm.  Ploče zaštititi fungicidnim sredstvom. OSB ploče pričvrstiti vijcima za drvo za grede koje su položene na ploču tavana.  Obračun po m2  površine.</t>
  </si>
  <si>
    <t>5.7.</t>
  </si>
  <si>
    <t>Nabava, dovoz i postavljanje OSB ploča debljine 15 mm.  Ploče zaštititi fungicidnim sredstvom. OSB ploče pričvrstiti vijcima za drvo za grede drvenog krovišta.  Obračun po m2 kose površine.</t>
  </si>
  <si>
    <t>TESARSKI RADOVI UKUPNO</t>
  </si>
  <si>
    <t>6.</t>
  </si>
  <si>
    <t>TERMOIZLATERSKI RADOVI</t>
  </si>
  <si>
    <t>6.1.</t>
  </si>
  <si>
    <t>Nabava, dovoz i postavljanje PE folije. Folijom se oblažu grede i ploča kosog krova s vanjske strane. Obračun po m2 folije.</t>
  </si>
  <si>
    <t>6.2.</t>
  </si>
  <si>
    <t>Nabava, dovoz i postavljanje mineralne vune debljine 10 cm između greda. Obračun po m2 kose površine.</t>
  </si>
  <si>
    <t>6.3.</t>
  </si>
  <si>
    <t>Nabava, dostava i postavljanje mineralne vune debljine 15 cm između profila spuštenog stropa. Obračun po m2.</t>
  </si>
  <si>
    <t>6.4.</t>
  </si>
  <si>
    <t>Nabava, dostava i postavljanje PE folije iznad gipskartonskih ploča spuštenog stropa. Obračun po m2.</t>
  </si>
  <si>
    <t>6.5.</t>
  </si>
  <si>
    <t>Nabava, dostava i postavljanje EPS 100 ploča debljine 15 cm. Obračun po m2 tlocrtne površine.</t>
  </si>
  <si>
    <t>6.6.</t>
  </si>
  <si>
    <t>Nabava, dovoz i postavljanje PE folije. Folijom se oblažu grede učvršćene za ploču tavana i ploča. Obračun po m2 folije.</t>
  </si>
  <si>
    <t>6.7.</t>
  </si>
  <si>
    <t>Nabava, dovoz i postavljanje mineralne vune debljine 10 cm između greda koje se postavljaju na ploču tavana. Obračun po m2 kose površine.</t>
  </si>
  <si>
    <t>TERMOIZLATERSKI RADOVI UKUPNO</t>
  </si>
  <si>
    <t>7.</t>
  </si>
  <si>
    <t>HIDROIZLATERSKI RADOVI</t>
  </si>
  <si>
    <t>7.1.</t>
  </si>
  <si>
    <t>Nabava, dovoz i postavljanje paropropusne vodonepropusne krovne folije. Obračun po m2 kose površine.</t>
  </si>
  <si>
    <t>7.2.</t>
  </si>
  <si>
    <t>Nabava, dobava i postavljanje hidroizolacije iz sintetičke membrane na bazi mekog PVC-a, armirana staklenim voalom, debljine d= 1.8 mm. Membrane se slobodno polažu te perimetralno fiksiraju. Spojevi se obrađuju vrućim zrakom sa širinom vara i preklopom u skladu s propisanom tehnologijom od strane proizvođača membrane.  Pričvršćenje folije za konstrukciju krova odnosno vrsta i količina balasta koji opterećuje foliju moraju biti definirana od strane proizvođača a u skadu s lokalnim uvjetima. Obračun po m2 tlocrtne površine.</t>
  </si>
  <si>
    <t>7.3.</t>
  </si>
  <si>
    <t>Nabava i postava vertikalne hidroizolacije na detalju (zid, nadozid, min. visine 30 cm), iz sintetičke membrane na bazi mekog PVC-a, armirana poliesterskim pletivom, UV stabilna, debljine d= 1,8 mm. Membrana se lijepi na podlogu zida, parapetnog zida sa kontaktnim ljepilom, ili se mehanički pričvršćuje prema uputama proizvođača materijala. Obračun po m´ istake.</t>
  </si>
  <si>
    <t>7.4.</t>
  </si>
  <si>
    <t>Nabava i postava geotekstila 500 g/m2  na bazi polipropilena s preklopom od 10 cm u svrhu zaštite hidroizolacijske membrane. Obračun po m2 ugrađenog materijala.</t>
  </si>
  <si>
    <t xml:space="preserve"> </t>
  </si>
  <si>
    <t>7.7.</t>
  </si>
  <si>
    <t>Nabava i postavljanje balasta na bazi riječnog šljunka zrna 16/32 mm (min. 80 kg/m2), debljine cca. 5 cm. Obračun po m2 ugrađenog materijala.</t>
  </si>
  <si>
    <t>HIDROIZOLATERSKI RADOVI UKUPNO</t>
  </si>
  <si>
    <t>8.</t>
  </si>
  <si>
    <t>GIPSKARTONSKI RADOVI</t>
  </si>
  <si>
    <t>8.1.</t>
  </si>
  <si>
    <t>Izrada ovješenog stropa gipskartonskim pločama na metalnoj potkonstrukciji. Svjetla visina između postojećeg stropa i gipskartonskih ploča ovješenog stropa je 15 cm.  U stavku uključiti obradu spojeva ploča. Spojevi trebaju biti pogletani i pobrušeni te spremni za ličenje. Obračun po m2.</t>
  </si>
  <si>
    <t>GIPSKARTONSKI RADOVI UKUPNO</t>
  </si>
  <si>
    <t>9.</t>
  </si>
  <si>
    <t>ZIDARSKI RADOVI</t>
  </si>
  <si>
    <t>9.1.</t>
  </si>
  <si>
    <t>Obrada špaleta prozora nakon zamjene prozora novim. U cijenu je uračunat rad i materijal, sve što je potrebno do potpune gotovosti (gruba žbuka, fina, gletanje i ličenje). Obračun po m'.</t>
  </si>
  <si>
    <t>9.2.</t>
  </si>
  <si>
    <t>Izrada nadozida visine cca 18 cm. Nadozid je potrebno izvesti na svim kosim krovovima koji se podižu zbog izrade slojeva termoizolacije.  Nadozid izvesti pregradnim zidnim blokom (opečnim, betonskim ili siporeks). U stavku uključiti žbukanje grubo i fino odnosno gletanje do potpune gotovosti vanjskog lica te ličenje. Obračun po m duljine nadozida.</t>
  </si>
  <si>
    <t>9.3.</t>
  </si>
  <si>
    <t>Zidarsko krpanje zazora visine 6 cm po obodu kosog krova koji je nastao kao posljedica dizanja ravnine crijepa za dvostruku visinu letvi (letve i kontraletve) vapnenocementnim mortom. Obračun o m'.</t>
  </si>
  <si>
    <t>ZIDARSKI RADOVI UKUPNO</t>
  </si>
  <si>
    <t>10.</t>
  </si>
  <si>
    <t>KROVOPOKRIVAČKI RADOVI</t>
  </si>
  <si>
    <t>10.1.</t>
  </si>
  <si>
    <t>Nabava, dovoz i postavljanje glinenog crijepa tipa Mediteran. Obračun po m2 kose površine.</t>
  </si>
  <si>
    <t>KROVOPOKRIVAČKI RADOVI UKUPNO</t>
  </si>
  <si>
    <t xml:space="preserve">UKUPNO NETO </t>
  </si>
  <si>
    <t>PDV 25 %</t>
  </si>
  <si>
    <t>UKUPNO BRUTO</t>
  </si>
  <si>
    <t>KOTLOVSKO POSTROJENJE</t>
  </si>
  <si>
    <t>Utični elektrospoj ST18/7 + ST18/4 za W-FM54</t>
  </si>
  <si>
    <t>Zaštitni skopnik s bimetalom 230 V ugrađen na motor D90</t>
  </si>
  <si>
    <t>Elektromagnetska spojka za WM-GL10</t>
  </si>
  <si>
    <t xml:space="preserve">Filter za ulje HF 1/2”, s ventilom, jednostruki
Filter za ulje jednostruki R 1/2" s brzozatvarjućim ventilom u dovodnom vodu.
NAPOMENA: 
Filter je predviđen za situaciju kad plamenik sam usisava ulje iz spremnika.
</t>
  </si>
  <si>
    <t xml:space="preserve">Zaporna kombinacija navojne izvedbe R 1/2” , 
PN40  brtva teflon
Zaporna kombinacija navojna R 1/2" s mehaničkim spojem i prekidačem, sastavljena od:
2 kuglaste slavine sa jednom ručicom, krajnjeg prekidača, ventila, sve sastavljeno na montažnoj ploči.
</t>
  </si>
  <si>
    <t>Dvostruka nazuvica 2” x 200 mm
Cijevni nastavak, navojni R 2", s vanjskim navojima.</t>
  </si>
  <si>
    <t>Koljeno (dugo), 2” x 9O° , V/U navoj, 
za plinske armature</t>
  </si>
  <si>
    <t>Spojnica 2” sa  U/U navojem, za plin. armature
( MUFA )</t>
  </si>
  <si>
    <t xml:space="preserve">Manometar 0 - 60 MBAR  s manometarskom slavinom i adapterom za  W-MF magnetski ventil
Manometar, komplet sa slavinom na dugme, 
cijevima i priborom za montažu na W-FM ventil.
</t>
  </si>
  <si>
    <t xml:space="preserve">Ispitni plamenik za W-MF navojnu izvedbu, 
TRD 604 Ispitni plamenik sa slavinom na gumb, cijevi i  priborom za spajanje za W-FM.
</t>
  </si>
  <si>
    <t>Dimnjača do kotla do dimnjaka iz nehrđajućeg čelika, okruglog presjeka, višeslojno konstruirana, svjetlog promjera f250 mm, duljine 3 m, sa svim fazonskim komadima.</t>
  </si>
  <si>
    <t>Bakrene cijevi za razvod ulja od spremnika lož ulja do plamenika</t>
  </si>
  <si>
    <t>Cu Ø20x1,01</t>
  </si>
  <si>
    <t>Kuglasti ventil NO20 za regulaciju protoka ulja</t>
  </si>
  <si>
    <t>- ekspanzijska posuda od inoxa bez gumene membrane (svi spojevi sa vodom su od mesinga)</t>
  </si>
  <si>
    <t>- sustava otplinjavanja iz sistemske vode</t>
  </si>
  <si>
    <t>- posude za skupljanje nečistoća iz cijevne mreže</t>
  </si>
  <si>
    <t>- sigurnosni ventil</t>
  </si>
  <si>
    <t>- crpka za održavanje tlaka</t>
  </si>
  <si>
    <t>- revizijsko staklo s nivo prekidačem struje</t>
  </si>
  <si>
    <t>- prikaz pritiska u sustavu s mogučnošću podešavanja</t>
  </si>
  <si>
    <t>- regulaciona jedinica s glavnim i radnim prekidačem, osiguračem, radnim softverom s mikroprocesorskim upravljnjem, kompletno ožičena i s bezpotencijalnim  kontaktom za signalizaciju djelovanja, kvara i smetnje.</t>
  </si>
  <si>
    <t>- napon 230V/50Hz</t>
  </si>
  <si>
    <t>- uključivo pribor 2 (otvor za čišćenje uređaja)</t>
  </si>
  <si>
    <t>- uključivo pribor 3 (priključci uređaja na sustav sa fleksibilnim cijevima)</t>
  </si>
  <si>
    <t>- sustav je izoliran protiv kondenzacije</t>
  </si>
  <si>
    <t>Elektronički regulirana cirkulaciona pumpa za toplu vodu proizvod WILLO slijedećih karakteristika:</t>
  </si>
  <si>
    <t>Pozicija 2</t>
  </si>
  <si>
    <t>NO 80</t>
  </si>
  <si>
    <t>G = 13,3 m3/h</t>
  </si>
  <si>
    <t>N = 1,55kW / 230 W - 50 Hz</t>
  </si>
  <si>
    <t>Pozicija 3</t>
  </si>
  <si>
    <t>NO 65</t>
  </si>
  <si>
    <t>G = 8,7 m3/h</t>
  </si>
  <si>
    <t>N = 0,80 kW / 230 W - 50 Hz</t>
  </si>
  <si>
    <t>Leptirasta zaklopka za vodu uključivo brtveni i spojni materijal sljedećih dimenzija:</t>
  </si>
  <si>
    <t>NO 32  NP6</t>
  </si>
  <si>
    <t>NO 50  NP6</t>
  </si>
  <si>
    <t>NO 65  NP6</t>
  </si>
  <si>
    <t>NO 80  NP6</t>
  </si>
  <si>
    <t>NO 100  NP6</t>
  </si>
  <si>
    <t>Filter za vodu (hvatač nečistoća)  uključivo brtveni i spojni materijal sljedećih dimenzija:</t>
  </si>
  <si>
    <t>NO 32   NP6</t>
  </si>
  <si>
    <t>NO 100 NP6</t>
  </si>
  <si>
    <t>Nepovratni ventil za vodu uključivo brtveni i spojni materijal sljedećih dimenzija:</t>
  </si>
  <si>
    <t>Manometar sa cjevčicom za priključak, uključivo slavinu,  podjele do 6 bar</t>
  </si>
  <si>
    <t>Termometar sa čahurom za ugradnju u mjedenom kučištu priključka NO15 s podjelom do 120°C</t>
  </si>
  <si>
    <t>Troputni regulirajući ventil, s motornim pogonom, sljedećih dimenzija</t>
  </si>
  <si>
    <t>NO 32</t>
  </si>
  <si>
    <t>NO 50</t>
  </si>
  <si>
    <t>NO 100</t>
  </si>
  <si>
    <t>Toplinska izolacija za cjevovode tople vode i polazne i povratne razdjeljivače. Izolaciju izvesti mineralnom vunom debljine 50mm u oblozi od Al lima</t>
  </si>
  <si>
    <t>Čišćenje čeličnih cjevovoda i premaz antikorozivnom zaštitom u dva sloja</t>
  </si>
  <si>
    <t>Odzračni lončić izrađen iz čelične cijevi volumena 2 l s priključcima za:</t>
  </si>
  <si>
    <t>cjevovod NO 15 ( 1 priključak )</t>
  </si>
  <si>
    <t>odvodna cijev  f  17,2 x 2,9  dužine 6 m s kuglastom slavinom NO 10</t>
  </si>
  <si>
    <t>kpl</t>
  </si>
  <si>
    <t xml:space="preserve">NO 65  </t>
  </si>
  <si>
    <t xml:space="preserve">NO 80  </t>
  </si>
  <si>
    <t xml:space="preserve">NO 15 </t>
  </si>
  <si>
    <t xml:space="preserve">Demontaža i montaža postojećeg 
Viessmannovog kotla </t>
  </si>
  <si>
    <t>Preinaka odzračnih vodova i ekspanzije te ostale postojeće instalacije tople vode, uključivo popratnu toplinsku izolaciju za cjevovode, montažu i ovjesne elemente te odzračne lončiće na vrhu instalacije</t>
  </si>
  <si>
    <t>Sitno potrošni materijal potreban za ugradnju sve gore navedene opreme</t>
  </si>
  <si>
    <t>Transport cjelokupne opreme do gradilišta, raznos po gradilištu te odvoz s gradilišta nakon završetka radova.</t>
  </si>
  <si>
    <t>Montaža cijelokupne opreme do potpune pogonske gotovosti, uključivo hladna tlačna i topla funkcionalna proba, balansiranje mreže te davanje investitoru garantnih listova, atesta i upute za rukovanje.</t>
  </si>
  <si>
    <t>Spajanje elemenata automatske regulacije kotla i sustava za punjenje, probni pogon, fina regulacija, izdavanje atesta i uputa za pogon i održavanje, sve od ovlaštenog servisera</t>
  </si>
  <si>
    <t>Instalaterski automatičarski radovi</t>
  </si>
  <si>
    <t xml:space="preserve"> - radovi ugradnje elemenata automatike osim ugradnje ventila i cijevnih osjetnika temperature</t>
  </si>
  <si>
    <t xml:space="preserve"> - radovi električnog spajanja na strani elemenata automatske regulacije i na strani električnog razdjelnika</t>
  </si>
  <si>
    <t>Specijalistički radovi podešavanja, programiranja i puštanja u rad na nivou DDC podstanice, DDC KOT:</t>
  </si>
  <si>
    <t xml:space="preserve"> - izrada programa za mikroprocesorski DDC regulator sukladno projektantskim i korisničkim zahtjevima i učitavanje u DDC regulator</t>
  </si>
  <si>
    <t xml:space="preserve"> - puštanje u rad</t>
  </si>
  <si>
    <t xml:space="preserve"> - testiranje isporučene opreme</t>
  </si>
  <si>
    <t xml:space="preserve"> - podešavanje parametara regulacije sukladno projektantskim i korisničkim zahtjevima</t>
  </si>
  <si>
    <t xml:space="preserve"> - statička i dinamička simulacija rada cjelokupnog sustava</t>
  </si>
  <si>
    <t xml:space="preserve"> - izrada potrebnih ispitnih listova i funkcionalnih proba</t>
  </si>
  <si>
    <t xml:space="preserve"> - izrada uputstava za rad</t>
  </si>
  <si>
    <t xml:space="preserve"> - obuka osoblja krajnjeg korisnika.</t>
  </si>
  <si>
    <t>Izrada natpisnih pločica, shema i projekta izvedenog stanja</t>
  </si>
  <si>
    <t>Demontaža postojeće opreme i predaja investitoru ili odvožnja na deponij :</t>
  </si>
  <si>
    <t xml:space="preserve"> - jednog kotla s plamenikom</t>
  </si>
  <si>
    <t xml:space="preserve"> - cjevevod za dovod lož ulja u kotao 30 m</t>
  </si>
  <si>
    <t xml:space="preserve"> - priključni cjevovod od kotla do razdjeljivača 40m</t>
  </si>
  <si>
    <t xml:space="preserve"> - tri razdjelnika/sabirnika</t>
  </si>
  <si>
    <t xml:space="preserve"> - omekšivača vode</t>
  </si>
  <si>
    <t xml:space="preserve"> - ekspanizijske posude</t>
  </si>
  <si>
    <t xml:space="preserve"> - jednu pumpu za zaštitu kotla</t>
  </si>
  <si>
    <t xml:space="preserve"> - četiri pumpi od razdjeljivača do potrošača</t>
  </si>
  <si>
    <t xml:space="preserve"> - dva hvatača nečistoće NO32</t>
  </si>
  <si>
    <t xml:space="preserve"> - četiri ručno reguliranih ventila NO32</t>
  </si>
  <si>
    <t xml:space="preserve"> - dva ručno regulirani ventila N065</t>
  </si>
  <si>
    <t xml:space="preserve"> - trinaest ručno regulirani ventila N080</t>
  </si>
  <si>
    <t xml:space="preserve"> - jedan troputni miješajući ventil s motornim poogonom N080</t>
  </si>
  <si>
    <t xml:space="preserve"> - dva nepovratna ventila N080</t>
  </si>
  <si>
    <t xml:space="preserve"> - šest odzračnih lončića</t>
  </si>
  <si>
    <t xml:space="preserve"> - razdjeljivač</t>
  </si>
  <si>
    <t>Pripremno završni radovi na gradilištu</t>
  </si>
  <si>
    <t>broj</t>
  </si>
  <si>
    <t>ZEMLJANI RADOVI</t>
  </si>
  <si>
    <r>
      <t xml:space="preserve">Širok strojni iskop tla B kategorije dubine od 0,9 m. Površinu dna iskopa na mjestima trakastih temelja isplanirati na </t>
    </r>
    <r>
      <rPr>
        <sz val="10"/>
        <color theme="1"/>
        <rFont val="Calibri"/>
        <family val="2"/>
        <charset val="238"/>
      </rPr>
      <t xml:space="preserve">±1 cm. Materijal od iskopa deponirati na gradilište radi nasipavanja, a neiskorišteni dio odvesti na deponiju. Količina je aproksimativna te računata u sraslom stanju a točna će se količina utvrditi na gradilištu. </t>
    </r>
  </si>
  <si>
    <t>m3</t>
  </si>
  <si>
    <t xml:space="preserve">Nasip materijalom od iskopa oko nadtemeljnih zidova. Nasipavanje se izvodi u slojevima sa strojnim nabijanjem do tražene trajne zbijenosti. Količina je aproksimativna te računata u sraslom stanju a točna će se količina utvrditi na gradilištu. </t>
  </si>
  <si>
    <t>Izrada tamponskog sloja debljine 20 cm ispod podne ploče. Potrebno je osigurati zbijenost tamponskog sloja od 40 Mpa. Obračun po m3.</t>
  </si>
  <si>
    <t>BETONSKI I ARMIRANOBETONSKI RADOVI</t>
  </si>
  <si>
    <t>Izrada podložnog betona ispod svih trakastih temelja i podne ploče  betonom razreda C 12/15 u sloju od 5 cm. Obračun po m2.</t>
  </si>
  <si>
    <t>Betoniranje armiranobetonskih trakastih temelja  dimenzija b/h =45/40 cm u dvostranoj oplati. Sve se izvodi prema projektu konstrukcije. Obračun po m3 ugrađenog betona i m2 izvedene oplate.</t>
  </si>
  <si>
    <t xml:space="preserve"> - beton</t>
  </si>
  <si>
    <t xml:space="preserve"> - oplata</t>
  </si>
  <si>
    <t>Betoniranje armiranobetonskih nadtemeljnih zidova debljine 25 cm. Obračun po m3 ugrađenog betona i m2 izvedene oplate.</t>
  </si>
  <si>
    <t xml:space="preserve">Betoniranje betonske podne ploče debljine 10 cm preko izvedenog sloja podložnog  betona. </t>
  </si>
  <si>
    <t>2.5.</t>
  </si>
  <si>
    <t>Betoniranje armiranobetonskih vertikalnih serklaža i stupova pravokutnog presjeka u glatkoj oplati.</t>
  </si>
  <si>
    <t>2.6.</t>
  </si>
  <si>
    <t>Betoniranje armiranobetonskih nadvoja u trostranoj glatkoj oplati.</t>
  </si>
  <si>
    <t>2.7.</t>
  </si>
  <si>
    <t>Betoniranje armiranobetonske ploče u glatkoj oplati.</t>
  </si>
  <si>
    <t>2.8.</t>
  </si>
  <si>
    <t>Betoniranje atike  dimenzija b/h=20/40 cm u glatkoj dvostranoj oplati.</t>
  </si>
  <si>
    <t>Izrada betona za pad na ravnom krovu. Beton izvesti u padu od 1,5 % u skladu s projektom. Minimalna debljina betona za pad je 4 cm.</t>
  </si>
  <si>
    <t>2.10.</t>
  </si>
  <si>
    <t>Nabava, sječenje, savijanje i postavljanje armature razreda B 500 B. Sve se izvodi prema projektu konstrukcije. Obračun po kg ugrađene armature.</t>
  </si>
  <si>
    <r>
      <t xml:space="preserve"> - armatura B 500 B  mreže do </t>
    </r>
    <r>
      <rPr>
        <sz val="10"/>
        <rFont val="Calibri"/>
        <family val="2"/>
        <charset val="238"/>
      </rPr>
      <t>Φ</t>
    </r>
    <r>
      <rPr>
        <sz val="9"/>
        <rFont val="Calibri"/>
        <family val="2"/>
        <charset val="238"/>
      </rPr>
      <t xml:space="preserve"> 16 i mreže</t>
    </r>
  </si>
  <si>
    <t>kg</t>
  </si>
  <si>
    <t xml:space="preserve">Zidanje zidova opečnim blokovima debljine 25 cm u vapnenocementnom mortu marke M5. Prilikom zidanja nije dozvoljeno preklapanje vertikalnih sljubnica. Povezivanje nosivog zida i vertikalnih serklaža, ako se ne primjenjuju kutni protupotresni blokovi potrebno je izvesti vezom na zub. U cijeni sav rad i materijal po uputi proizvođača do potpune gotovosti. U cijeni je uključena potrebna pokretna radna skela visine 200-300cm i čišćenje radnog mjesta nakon završetka radova. Obračun po m3 izvedenog zida.
</t>
  </si>
  <si>
    <t xml:space="preserve">Nabava materijala i izrada grube i fine vapneno cementne žbuke unutarnjih zidova i stropa prizemlja uz prethodo prskanje površina zida rijetkim cementnim mortom.  Obračun po m2.
</t>
  </si>
  <si>
    <t xml:space="preserve">Nabava materijala i izrada grube i fine vapneno cementne žbuke vanjskih zidova uz prethodo prskanje površina zida rijetkim cementnim mortom.  Obračun po m2.
</t>
  </si>
  <si>
    <t>Izrada "plivajućeg" cementnog estriha prizemlja d=5 cm. Estrih dilatirati od zidova stiroporom d= 2cm te ugraditi mrežu Q 063. U cijenu uključeni rad i materijal.  Obračun po m2.</t>
  </si>
  <si>
    <t>HIDROIZOLATERSKI RADOVI</t>
  </si>
  <si>
    <t>Nabava materijala i izrada hidroizolacije poda  prizemlja na prethodno izvedenu zaglađenu betonsku podlogu. Na spojevima s vertikalnim plohama izvesti holkere. Svi  preklopi moraju biti najmanje 10 cm. Sve u skladu s projektnom dokumentacijom i uzancama struke.                                                              Slojevi HI sastoje se od slijedećeg:       HLADNI BITUMENSKI PREMAZ – na očišćenu betonsku podlogu, utrošak 0,4 kg/m2, FLEKSIBILNA POLIMER BITUMENSKA TRAKA SA STAKLENIM VOALOM debljine 4 mm. Utrošak 1,15 m/m2,-       POLIMER BITUMENSKA TRAKA SA STAKLENIM VOALOM debljine 4 mm. Utrošak 1,15 m/m2.</t>
  </si>
  <si>
    <t>Nabava materijala i izrada hidroizolacije poda  prizemlja na prethodno izvedenu zaglađenu betonsku podlogu. Na spojevima s vertikalnim plohama izvesti holkere. Svi  preklopi moraju biti najmanje 10 cm. Sve u skladu s projektnom dokumentacijom i uzancama struke.                                                              Slojevi HI sastoje se od slijedećeg:       
HLADNI BITUMENSKI PREMAZ – na očišćenu betonsku podlogu, utrošak 0,4 kg/m2, 
FLEKSIBILNA POLIMER BITUMENSKA TRAKA SA STAKLENIM VOALOM debljine 4 mm. Utrošak 1,15 m/m2,    
VISOKOFEKSIBILNA ZAVRŠNA HIDROIZOLACIJSKA  sa staklenom tkaninom impregnirana i obostrano obložena fleksibilnom polimer bitumenskom 
masom. Traka je zaštićena s jedne, donje strane folijom, a s druge, gornje strane je posuta listićavim škriljevcem debljine 4 mm. Utrošak 1,15 m/m2,    U površinu su uračunate i vertikalne površine uz atiku.</t>
  </si>
  <si>
    <t>4.3.</t>
  </si>
  <si>
    <t xml:space="preserve">Nabava materijala i izrada slivnika ravnog krova. Slivnikom se voda sa krovne površine, kroz krovnu atiku odvodi do vertikalnog oluka. Cijena uključuje sav rad,materijal, pričvrsni pribor i sl.    </t>
  </si>
  <si>
    <t>ALUMINIJSKA STOLARIJA</t>
  </si>
  <si>
    <t xml:space="preserve">Izrada, dostava i montaža dvokrilnih vrata od eloksiranog aluminija. Zidarski otvor je dimenzija b/h = 120 x 220 cm (minimalne svjetle širine 110 cm), sa ventilacionim rebrenicama visine 60 cm, uz donji i gornji rub vratnih krila. Prag je čelični, antikorozivno zaštićen kutnik 40x40x4 mm, ugrađen kod betoniranja, varenjem za armaturu. Ispuna krila je dvostruki, međusobno poliuretanom kaširan, eloksirani aluminijski lim.  Na rebrenice, s unutarnje strane, ugraditi aluminijsku zaštitnu mrežicu s otvorima 3 mm. Ugradnja vruće
pocinčanim vijcima za čelična ubetonirana sidra. Brava je cilindrična, sa mogućnošću otvaranja iznutra bez ključa. Sav okov i pomoćni pribor mora biti kompatibilan sa eloksiranim aluminijem, ili zaštićen na kontaktnim plohama radi sprečavanja korozije izazvane razlikom potencijala materijala u vlažnoj atmosferi.
</t>
  </si>
  <si>
    <t xml:space="preserve">Izrada, dostava i montaža ventilacijske rebrenice
od eloksiranog aluminija za zidarski otvor b/h = 60x47 cm, sa zaštitnom aluminijumskom mrežicom iznutra. 
Ugradnja vruće pocinčanim vijcima na čelična
 cjevasta, ubetonirana sidra. 
</t>
  </si>
  <si>
    <t xml:space="preserve">Izrada, dostava i montaža ventilacijske rebrenice
od eloksiranog aluminija proizvodne mjere b/h = 80x77 cm, sa zaštitnom aluminijumskom mrežicom iznutra. 
Ugradnja vruće pocinčanim vijcima na čelična
 cjevasta, ubetonirana sidra. 
</t>
  </si>
  <si>
    <t xml:space="preserve">Nabava materijala, izrada i montaža  kružnih vertikalnih odvodnih cijevi presjeka d=10 cm od cinkotit lima debljine 0,55 mm. Učvršćivanje prema pravilima struke i u dogovoru s projektantom. Cijena uključuje sav rad, materijal (ogrlice, kuke, koljena) i sl.    </t>
  </si>
  <si>
    <t>Izrada limenog opšava atike ravnog krova cinkotit limom debljine 0.55mm razvijene širine 35 cm.  U cijenu uračunati vrijednosti svog osnovnog i pomoćnog materijala i rada kao što su metalni nosači i sl.</t>
  </si>
  <si>
    <t>SOBOSLIKARSKI I LIČILAČKI RADOVI</t>
  </si>
  <si>
    <t xml:space="preserve">Bojanje unutarnjih zidova disperzivnom bojom u tonu i nijansi po izboru projektanta. U cijenu uključiti sav materijal,  pripremne i pomoćne radove, kao što su gletanje, brušenje i sl.
</t>
  </si>
  <si>
    <t xml:space="preserve">Bojanje stropova disperzivnom bojom u tonu i nijansi po izboru projektanta. U cijenu uključiti sav materijal, pripremne i pomoćne radove, kao što su gletanje, brušenje i sl.
</t>
  </si>
  <si>
    <t>Bojanje vanjskih zidova disperzivnom bojom u tonu i nijansi prema izboru projektanta. U cijenu uključiti sav materijal,  pripremne i pomoćne radove kao što su impregniranje zidova, gletanje, brušenje i sl.</t>
  </si>
  <si>
    <t>A</t>
  </si>
  <si>
    <t>ELEKTROMONTAŽNI RADOVI I MATERIJAL</t>
  </si>
  <si>
    <t>Dobava usmjerenog visećeg rasvjetnog tijela s LED izvorom 4500lm snage 34,5W, za rasvjetu školske ploče, kao tip Philips CoreLine Trunking ili jednako vrijednog</t>
  </si>
  <si>
    <t>Dobava rasvjetnog visećeg rasvjetnog tijela s LED izvorom 4260 snage 34W, kao tip Intra Lighting 216 PR LED 3300-840 ili jednako vrijednog</t>
  </si>
  <si>
    <t>Dobava nadgradnog rasvjetnog tijela s LED izvorom 5752lm snage 42W, kao tip Intra Lighting 216 PR LED 4700-840 ili ili jednako vrijednog</t>
  </si>
  <si>
    <t>Dobava nadgradnog rasvjetnog tijela s mehaničkom zaštitom i s LED izvorom 4759lm snage 48W, kao tip Sylvania Start Waterproof LED 1265MM T 4000K ili jednako vrijednog</t>
  </si>
  <si>
    <t>Dobava ugradnog rasvjetnog tijela s LED izvorom 2700lm snage 23,5W, kao tip Philips CoreLine Recessed RC120B W60L60 1xLED27S/840 PSD VAR-PC ili jednako vrijednog</t>
  </si>
  <si>
    <t>Dobava nadgradnog rasvjetnog tijela s LED izvorom 1079lm snage 18W, za montaža na plafonu ili zidu, kao tip Sylvania Sylcircle 18W 1100LM  ili jednako vrijednog</t>
  </si>
  <si>
    <t>Dobava nadgradnog rasvjetnog tijela s ispupčenom optikom i LED izvorom 4030lm snage 36W, kao tip Sylvania Deltawing LED 40 EB 4K 1200 ili jednako vrijednog</t>
  </si>
  <si>
    <t>Dobava ugradnog rasvjetnog tijela s LED izvorom 2700lm snage 23,5W, kao tip Philips CoreLine Recessed RC120B 1xLED27S/840 PSD VAR-PC ili jednako vrijednog</t>
  </si>
  <si>
    <t>Dobava zaštičenog nadgradnog rasvjetnog tijela s LED izvorom 1600lm snage 24W, kao tip Philips CoreLine Wall mounted WL120V LED 16S/840 ili jednako vrijednog</t>
  </si>
  <si>
    <t>Demontaža postojeće svjetlosne armature te propisno zbrinjavanje demontiranih svjetiljki i žarulja. U cijenu uračunato saniranje površine na mjestu demontaže u prvobitno stanje.</t>
  </si>
  <si>
    <t xml:space="preserve">Montaža nove svjetlosne armature s LED izvorima. U cijenu uračunat sav spojni materijal </t>
  </si>
  <si>
    <t>Zamjena žarulja u postojećim reflektorima s zamjenskim LED izvorima (grlo E27). Visina reflektora je cca 7m</t>
  </si>
  <si>
    <t>UKUPNO ELEKTROMONTAŽNI RADOVI I MATERIJAL (Kn):</t>
  </si>
  <si>
    <t>REKONSTRUKCIJA ELEKTRIČNE OPREME RASVJETE</t>
  </si>
  <si>
    <t>B</t>
  </si>
  <si>
    <t>D</t>
  </si>
  <si>
    <t xml:space="preserve">1. </t>
  </si>
  <si>
    <t>ZEMLJANI RADOVI UKUPNO</t>
  </si>
  <si>
    <t>BETONSKI I ARMIRANOBETONSKI RADOVI UKUPNO</t>
  </si>
  <si>
    <t>ALUMINIJSKA STOLARIJA UKUPNO</t>
  </si>
  <si>
    <t>SOBOSLIKARSKI I LIČILAČKI RADOVI UKUPNO</t>
  </si>
  <si>
    <t>E</t>
  </si>
  <si>
    <t>REKONSTRUKCIJA SUSTAVA GRIJANJA</t>
  </si>
  <si>
    <t>ZAMJENA ELEKTRIČNIH INSTALACIJA KOTLOVNICE I UGRADNJA DIGITALNE REGULACIJE</t>
  </si>
  <si>
    <t>Razdjelnik električne energije za razvod napajanja za potrebe kotlovnice =RO-STR</t>
  </si>
  <si>
    <t>kpl.</t>
  </si>
  <si>
    <t>Limeni ormar za montažu na zid s untarnjom rasvjetom i prekidačem na vratima,  opremljen stezaljkama, s metalnim vratima, s prostorom za rasplet kabela sa stezaljkama, dimenzija 1200x800x300mm (VxŠxD) ožičen i označen prema propisima. 
U ormar se ugrađuje sljedeća oprema:</t>
  </si>
  <si>
    <t>ZAŠTITNI PREKIDAČ C40/3</t>
  </si>
  <si>
    <t>Tip: kao S203-C 40, ABB ili jednakovrijedno</t>
  </si>
  <si>
    <t>ZAŠTITNI PREKIDAČ C16/3</t>
  </si>
  <si>
    <t>Tip: kao S203-C 16, ABB ili jednakovrijedno</t>
  </si>
  <si>
    <t>ZAŠTITNI PREKIDAČ C10/3</t>
  </si>
  <si>
    <t>Tip: kao S203-C 10, ABB ili jednakovrijedno</t>
  </si>
  <si>
    <t>ZAŠTITNI PREKIDAČ C16/1</t>
  </si>
  <si>
    <t>Tip: kao S201-C 16, ABB ili jednakovrijedno</t>
  </si>
  <si>
    <t>ZAŠTITNI PREKIDAČ B10/1</t>
  </si>
  <si>
    <t>Tip: kao S201-B 10, ABB ili jednakovrijedno</t>
  </si>
  <si>
    <t>GREBENASTA PREKLOPKA ON-OFF</t>
  </si>
  <si>
    <t>Tip: kao GN12-10-U, KONČAR ili jednakovrijedno</t>
  </si>
  <si>
    <t>GREBENASTA PREKLOPKA 0-1-2</t>
  </si>
  <si>
    <t>DVOSTRUKA ŠUKO UTIČNICA ZA MONTAŽU NA DIN-ŠINU</t>
  </si>
  <si>
    <t>Tip: /</t>
  </si>
  <si>
    <t>RASVJETA ORMARA</t>
  </si>
  <si>
    <t>Digitalna regulacija</t>
  </si>
  <si>
    <t>UPRAVLJAČKA JEDINICA</t>
  </si>
  <si>
    <t>Tip: kao RMH760B, SIEMENS ili jednakovrijedno</t>
  </si>
  <si>
    <t>MODUL UPRAVLJANJA KRUGOM GRIJANJA</t>
  </si>
  <si>
    <t>Tip: kao RMZ782B, SIEMENS ili jednakovrijedno</t>
  </si>
  <si>
    <t>URANJAJUĆI SENZOR TEMPERATURE, LG-Ni1000, DC 0…10V, Pt1000, T1</t>
  </si>
  <si>
    <t>Tip: kao QAE21, SIEMENS ili jednakovrijedno</t>
  </si>
  <si>
    <t>VANJSKI SENZOR TEMPERATURE, LG-Ni1000</t>
  </si>
  <si>
    <t>Tip: kao QAC22, SIEMENS ili jednakovrijedno</t>
  </si>
  <si>
    <t>SKLOPNA OPREMA SUSTAVA GRIJANJA</t>
  </si>
  <si>
    <t>Kabeli</t>
  </si>
  <si>
    <t>NYM 5x2,5 mm2</t>
  </si>
  <si>
    <t>NYM 3x2,5 mm2</t>
  </si>
  <si>
    <t>NYM 3x1,5 mm2</t>
  </si>
  <si>
    <t>LiYCY 2x0,5mm2</t>
  </si>
  <si>
    <t>LiYCY 6x2x0,5mm2</t>
  </si>
  <si>
    <t>P/F žica, žuta-zelena 6mm2</t>
  </si>
  <si>
    <t>Rasvjeta</t>
  </si>
  <si>
    <t>LED rasvjetno tijelo, snaga 1x12W, temperatura boje 4000K, luminous flux 1651lm, boja svijetla neutralno bijela, stupanj zaštite IP65, montaža nadgradna, Inox kopče</t>
  </si>
  <si>
    <t>Nazidna protupanična svjetiljka, kućište od bijelog polikarbonata te difuzor od opalnog polikarbonata. Svjetiljka se nalazi u trajnom spoju. LED izvor svjetlosti 1.2W, autonomije 3h, maksimalna duljina punjanja 24h, klasa izolacije II,  autotest. IP65. Piktogram naljepnica dolje.</t>
  </si>
  <si>
    <t>Zaštitne cijevi</t>
  </si>
  <si>
    <t>Cijev SAPA metalna Ø 20</t>
  </si>
  <si>
    <t>Cijev SAPA metalna Ø 25</t>
  </si>
  <si>
    <t>CS25</t>
  </si>
  <si>
    <t>PNT16</t>
  </si>
  <si>
    <t>Uzemljivač od pocinčane čelične trake FeZn 40x4 mm postavljen na bočne zidove kotlovnice učvršćen križnim spojnicama (ukupna duljina trake 40m)</t>
  </si>
  <si>
    <t>paušal</t>
  </si>
  <si>
    <t xml:space="preserve">Demontaža i uklanjanje stare opreme </t>
  </si>
  <si>
    <t>Izvođenje privremenih priključaka za potrebe radova na instalaciji nove elektro i strojarske opreme</t>
  </si>
  <si>
    <t>Sitno potrošni materijal potreban za ugradnju i spajanje sve gore navedene opreme do potpune pogonske funkcionalnosti (uključujući razvodne kutije, tuljke, vijke, tiple,…)</t>
  </si>
  <si>
    <t>Montaža i spajanje cijelokupne opreme do potpune pogonske gotovosti</t>
  </si>
  <si>
    <t>11.</t>
  </si>
  <si>
    <t>Puštanje u pogon sustava grijanaj</t>
  </si>
  <si>
    <t>12.</t>
  </si>
  <si>
    <t>Pripremno - završni radovi na gradilištu</t>
  </si>
  <si>
    <t>Dokumentacija izvedenog stanja</t>
  </si>
  <si>
    <t>13.</t>
  </si>
  <si>
    <t>Izrada projekta izvedenog stanja elektroinstalacija jake struje u elektronskom  obliku i predaja istog investitoru u 2 kompleta i na CD.</t>
  </si>
  <si>
    <t>14.</t>
  </si>
  <si>
    <t>Ispitivanje instalacije i atesti</t>
  </si>
  <si>
    <t>Kompletiranje dokumentacije i predaja investitoru u 2 kompleta:</t>
  </si>
  <si>
    <t>1. Atest ugrađene opreme i kabela
2. Atest o izvršenom mjerenju otpora izolacije
3. Atest o izvršenom mjerenju otpora uzemljenja metalnih masa
4. Atest o izvršenoj kontroli efikasnosti zaštite od indirektnog napona dodira
5. Atest o izvršenom funkcionalnom ispitivanju elektroinstalacije
6. Ispitni listovi i sheme izvedenog stanja razvodnih ormara
7. Naputak za korištenje i održavanje ugrađenih sustava i opreme
8. Puštanje u pogon instalacije i izrada zapisnika o primopredaji</t>
  </si>
  <si>
    <t>UKUPNO</t>
  </si>
  <si>
    <t>C</t>
  </si>
  <si>
    <t>REKAPITULACIJA</t>
  </si>
  <si>
    <t>REKONSTRUKCIJA VANJSKE OVOJNICE ZGRADE 
GRAĐEVINSKO OBRTNIČKI RADOVI</t>
  </si>
  <si>
    <t>IZGRADNJA POMOĆNE GRAĐEVINE (KOTLOVNICA)
- GRAĐEVINSKO OBRTNIČKI RADOVI</t>
  </si>
  <si>
    <t>NETO</t>
  </si>
  <si>
    <t>PDV (25%)</t>
  </si>
  <si>
    <t>BRUTO</t>
  </si>
  <si>
    <t>max. protok: 100 m3/h</t>
  </si>
  <si>
    <t>min. protok: 5,0 m3/h</t>
  </si>
  <si>
    <r>
      <t xml:space="preserve">Uređaj  AIR-SEP  za pripremu sistemske vode, održavanje tlaka, otplinjavanje i odzračivanje </t>
    </r>
    <r>
      <rPr>
        <sz val="10"/>
        <rFont val="Arial"/>
        <family val="2"/>
        <charset val="238"/>
      </rPr>
      <t>sastavljen iz slijedećih elemenata:</t>
    </r>
  </si>
  <si>
    <t>KOTLOVSKO POSTROJENJE UKUPNO</t>
  </si>
  <si>
    <t>Poz.</t>
  </si>
  <si>
    <t>Opis stavke</t>
  </si>
  <si>
    <t>JM</t>
  </si>
  <si>
    <t>Kol.</t>
  </si>
  <si>
    <t>JC
(kn)</t>
  </si>
  <si>
    <t>UC
(kn)</t>
  </si>
  <si>
    <t>M-Bus Gateway za spoj na LAN
Uređaj za povezivanje brojila standardnim M-Bus protokolom s internim web sučeljem koje omogućuje daljinsku komunikaciju
Montaža na DIN šinu
Ethernet sučelje: RJ45
M-Bus sučelje: stezaljke
Napajanje:100-240VAC, 50-60Hz</t>
  </si>
  <si>
    <t>Impulsni adapter za prihvat 4 imulsna ulaza
Broj imuplsnih ulaza: 4 (nezavisna)
Komunikacija: M-Bus protokol prema EN13757-2 i -3</t>
  </si>
  <si>
    <t>Tip: PadPuls M4C, Relay.de</t>
  </si>
  <si>
    <t>Regulacija temperature polaznog voda upravljanja vanjskom temperaturom i potrebom za grijanje prosotra s digitalnim display-em. 
Klasa energetske učinkovitosti uređaja: A
Osnovne funkcije:
- upravljanje s 2 kruga grijanja putem vremenski zadanih programa
- 7-dnevni program s do 6 prebacivanja u toku dana
- ograničenje polazne temperature vode
- upravljanje kotlom ovisi o potrebi za grijanjem u prostoru
Sustav regulacije sastoji se od:</t>
  </si>
  <si>
    <t>CAT5E SFTP komunikacijski kabel</t>
  </si>
  <si>
    <t>Red. broj</t>
  </si>
  <si>
    <t>Naziv stavke</t>
  </si>
  <si>
    <t>Jed. mjere</t>
  </si>
  <si>
    <t xml:space="preserve">Količina </t>
  </si>
  <si>
    <t>Jedinična cijena</t>
  </si>
  <si>
    <t>Iznos</t>
  </si>
  <si>
    <t>Dobava nadgradnog rasvjetnog tijela s LED izvorom 4260lm snage 34W, kao tip Intra Lighting 216 PR LED 3300-840 ili jednako vrijednog</t>
  </si>
  <si>
    <t>Plamenik kombinirani WM-GL10/2-A ZM-T, armatura R 2 ili jednako vrijedan ______________________________________
Izvedba: u radu na plin modulirana u radu na ulje dvostupanjska s rasterećenjem učina kod potpale
i s elektronskom slijednom regulacijom (servo-motor plin/zrak) 
Razina tlačnog zvuka 73 d(B)A mjereno 1m
iza plamenika.
Omjer regulacije u radu na plin 1:6
Omjer regulacije u radu na ulje 1:2,3
Armatura navojna NO 50 (R 2")
Kapacitet plamenika  550 kW
Plamenik po konstrukciji i sastavu odgovara 
propisima EN 676 emisije klase 2 ili jednako vrijedan _________________________________ u radu na 
plin, izrađen je  u kompaktnoj izvedbi i sastoji 
se od slijedećih važnijih dijelova:
kućišta plamenika za otvaranje lijevo i desno, 
zakretne prirubnice, poklopca sa otvorom za 
gledanje, motora plamenika</t>
  </si>
  <si>
    <t>________________________________________</t>
  </si>
  <si>
    <t>Dobava LED žarulje s grlom E27 min. 1500lm i maksimalne snage 15W kao tip Philips CorePro LEDbulb 15-100W 827 E27 ili jednako vrijedan</t>
  </si>
  <si>
    <t xml:space="preserve">proizvod -weishaupt- 
od 1,00 kW el. zaštite IP54, kućišta za regulaciju ili jednako vrijedan ______________________________________ 
zraka, ventilatorskog kola, tlačne sklopke za zrak, postavnog motora -weishaupt- za pogon 
zaklopke za zrak koja se za vrijeme stajanja 
plamenika zatvara, postavnog motora 
-weishaupt- za pogon zaklopke za plin koja 
se za vrijeme stajanja plamenika zatvara, 
plamene glave, mikroprocesorskog 
programatora s integriranim programom 
kontrole nepropusnosti i osjetilom plamena, 
elektronskog potpalnog uređaja, kablova za 
paljenje, elektroda za paljenje, magnetskih 
ventila za ulje, sapnica, pumpe za ulje, 
crijeva za ulje, priključnih stezaljki, brtve za 
prirubnicu, pričvrsnih vijaka i armature za 
plin sastavljene od: 
regulatora tlaka plina, dvostrukog magnetskog 
ventila za plin NO 50 klase A ili jednako vrijedan ________________________________________, tlačne sklopke 
minimalnog tlaka plina, tlačne sklopke za 
kontrolu nepeopusnosti magnetskih ventila 
za plin i spojnih elemenata.
</t>
  </si>
  <si>
    <t xml:space="preserve">Kuglasta slavina 984-D R2" za plin, DIN EN 331 ili jednako vrijedna ________________________
Kuglasta slavina navojne izvedbe R 2", s unutarnjim navojima .
</t>
  </si>
  <si>
    <t xml:space="preserve">Filter za plinske armature NO 2” , 0,5 bara , 
WF 520/1 ili jednako vrijedan ________________________________
Filter za plin navojne izvedbe R 2", s unutarnjim navojima.
</t>
  </si>
  <si>
    <t xml:space="preserve">Regulator tlaka plina FRS 520  R 2" ili jednako vrujedan ________________________________
Regulator tlaka (niskotlačni) max.ulazni tlak 300 mbar, s unutarnjim navojima R 2".
</t>
  </si>
  <si>
    <t xml:space="preserve">Aksijalni kompenzator R 2”  PN4, 260mm ili jednako vrijedan __________________________
Axijalni kompenzator, max.radni tlak 4 bara, 
navojni R 2", s vanjskim navojima.
</t>
  </si>
  <si>
    <t xml:space="preserve">Manometar 0-160 mbar TRD 604 G 1/4”, ili jednako vrijedan __________________________
sa isp. slavinom
Manometar, komplet sa slavinom na gumb, cijevima i priborom za montažu na plinski filter.
</t>
  </si>
  <si>
    <t xml:space="preserve">Regulator KS40-108-9090M-D35 110-230V 50-60 HZ ili jednako vrijedan _________________________________
Tropoložajni impulsni DPI-regulator 
dimenzije 96 x 48 mm, dubine 118 mm,
otvor na vratima 92+0,8 x 45+0,6 mm 
dubine 130mm, s digitalnim LCD pokazivanjem
veličine, preklop ručno/automatski, izveden sa 
samooptimirajućim DPI prilagođavanjem na 
podešenu vrijednost.
</t>
  </si>
  <si>
    <t>Temperaturno pipalo PT 100, zaštitna cijev
9 mm dužine 200mm, priključak G 1/2”
Temperaturno pipalo PT100,  prema DIN 43,765 Form B ili jednako vrijedno _________________________________, prikljucak R1/2" dužine 200mm.</t>
  </si>
  <si>
    <t xml:space="preserve">Dobava i montaža plinskog rotacijskog brojila «Instromet» IRM-3 G 65 ili jednako vrijedan _______________________ s priključcima NO 50 i mogučnošću radijskog/daljinskog očitanja stanja (reed kontakt)  </t>
  </si>
  <si>
    <t>- priključci uređaja s potrebnom armaturom za održavanje pritiska po DIN4751 ili jednako vrijedan ________________________________</t>
  </si>
  <si>
    <t>- uključivo pribor 1 (sustav za automatsko punjenje cijevne mreže po DIN 1988 i DVGW propisima ili jednako vrijedan ____________________________)</t>
  </si>
  <si>
    <r>
      <t xml:space="preserve">STRATOS D 80/1-12 </t>
    </r>
    <r>
      <rPr>
        <sz val="10"/>
        <rFont val="Arial"/>
        <family val="2"/>
        <charset val="238"/>
      </rPr>
      <t>ili jednako vrijedan</t>
    </r>
  </si>
  <si>
    <t>_______________________________________</t>
  </si>
  <si>
    <r>
      <t xml:space="preserve">STRATOS D 65/1-12 </t>
    </r>
    <r>
      <rPr>
        <sz val="10"/>
        <rFont val="Arial"/>
        <family val="2"/>
        <charset val="238"/>
      </rPr>
      <t>ili jednako vrijedan</t>
    </r>
  </si>
  <si>
    <t>______________________________________</t>
  </si>
  <si>
    <t>Bešavna čelična cijev za razvod tople vode prema DIN 2448 ili jednako vrijedan _______________________________, materijal St 35.8 (Č 1212) ili jednako vrijedan _______________________________________ , uključivo cijevna koljena i fazonske komade dimenzija:</t>
  </si>
  <si>
    <t>Automatski granski balans ventil s pred regulacijom  diferencijalnog tlaka u sustavu grijanja s navojnim priključkom, uključuje impulsnu cijev L=1,5m (G1/16A) za spoj na ASV-BD granski zaporni ventil, ugradnja u povrat. Područje podešenja 5-25 kPa, kao proizvod Danfoss tip: ASV-PV ili jednako vrijedan ________________________________________ sljedećih dimenzija:</t>
  </si>
  <si>
    <t>Granski zaporni i mjerni ventil sa navojnim priključkom za regulaciju protoka u sustavu grijanja sa 360° rotirajućim mjernim priključcima i za ugradnju u polaz, s priključkom na impulsnu cijev, s predregulacijom, odvojivim kolom ventila sa skalom za predpodešenje vidljivom iz raznih kuteva. Ugrađeni kuglasti ventil sa indikatorom položaja za funkciju zapornog ventila neovisan o sustavu za predpodešenje. Predviđen za ugradnju u  polazni vod kao proizvod Danfoss, tip ASV-BD ili jednako vrijedan ________________________________________sljedećih dimenzija:</t>
  </si>
  <si>
    <t>Termostatski radijatorski ventil s predregulacijom  za dvocijevne sustave grijanja s prisilnom cirkulacijom, za ugradnju na radijatore, proizvod kao Danfoss ili odgovarajući, tip RA-N ili jednako vrijedan _________________________________ kutna ili ravna izvedba sljedećih dimenzija:</t>
  </si>
  <si>
    <t>Ultrazvučno mjerilo topline kao proizvod Siemens tip: UH50-A74C-HR00-E-0N-EB00-M2B ili jednako vrijedan __________________________</t>
  </si>
  <si>
    <t>Radijatorski zaporni ventil povrata (prigušnica)  proizvod kao Danfoss ili odgovarajući, tip RLV-S ili jednako vrijedan ________________________ za ugradnju u povrat radijatora, kutne ili ravne izvedbe sljedećih dimenzija:</t>
  </si>
  <si>
    <r>
      <t xml:space="preserve">tip: </t>
    </r>
    <r>
      <rPr>
        <b/>
        <sz val="10"/>
        <rFont val="Arial"/>
        <family val="2"/>
        <charset val="238"/>
      </rPr>
      <t xml:space="preserve">AS-E 150/4 </t>
    </r>
    <r>
      <rPr>
        <sz val="10"/>
        <rFont val="Arial"/>
        <family val="2"/>
        <charset val="238"/>
      </rPr>
      <t>ili jednako vrijedan ________________________________________</t>
    </r>
  </si>
  <si>
    <t>Tip: CMe3000, ELVACO ili jednakovrijedno __________________</t>
  </si>
  <si>
    <t>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</si>
</sst>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##,##0.00"/>
    <numFmt numFmtId="165" formatCode="0.0"/>
    <numFmt numFmtId="166" formatCode="#,##0.00\ &quot;kn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9"/>
      <name val="Calibri"/>
      <family val="2"/>
      <charset val="238"/>
    </font>
    <font>
      <sz val="10"/>
      <name val="Arial"/>
      <family val="2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Helv"/>
    </font>
    <font>
      <b/>
      <sz val="12"/>
      <color rgb="FF000000"/>
      <name val="Calibri"/>
      <family val="2"/>
      <charset val="238"/>
      <scheme val="minor"/>
    </font>
    <font>
      <sz val="22"/>
      <name val="Arial"/>
      <family val="2"/>
      <charset val="238"/>
    </font>
    <font>
      <u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5" fillId="0" borderId="0"/>
    <xf numFmtId="0" fontId="28" fillId="0" borderId="0"/>
    <xf numFmtId="0" fontId="19" fillId="0" borderId="0"/>
    <xf numFmtId="0" fontId="19" fillId="0" borderId="0"/>
    <xf numFmtId="0" fontId="35" fillId="0" borderId="0"/>
  </cellStyleXfs>
  <cellXfs count="376">
    <xf numFmtId="0" fontId="0" fillId="0" borderId="0" xfId="0"/>
    <xf numFmtId="2" fontId="3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/>
    <xf numFmtId="0" fontId="6" fillId="0" borderId="0" xfId="0" applyFont="1" applyFill="1"/>
    <xf numFmtId="0" fontId="7" fillId="0" borderId="0" xfId="0" applyFont="1" applyFill="1"/>
    <xf numFmtId="43" fontId="7" fillId="0" borderId="0" xfId="1" applyFont="1" applyFill="1" applyAlignment="1"/>
    <xf numFmtId="0" fontId="0" fillId="0" borderId="0" xfId="0" applyFill="1"/>
    <xf numFmtId="2" fontId="5" fillId="0" borderId="0" xfId="0" applyNumberFormat="1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43" fontId="8" fillId="0" borderId="0" xfId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4" fillId="0" borderId="0" xfId="0" applyFont="1" applyFill="1" applyAlignment="1"/>
    <xf numFmtId="2" fontId="7" fillId="0" borderId="0" xfId="0" applyNumberFormat="1" applyFont="1" applyFill="1" applyAlignment="1">
      <alignment horizontal="center"/>
    </xf>
    <xf numFmtId="2" fontId="8" fillId="0" borderId="0" xfId="0" applyNumberFormat="1" applyFont="1" applyFill="1" applyAlignment="1">
      <alignment horizontal="left" vertical="top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/>
    <xf numFmtId="2" fontId="5" fillId="2" borderId="1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/>
    <xf numFmtId="2" fontId="9" fillId="2" borderId="2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/>
    <xf numFmtId="2" fontId="9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2" fontId="0" fillId="0" borderId="0" xfId="0" applyNumberFormat="1" applyFill="1"/>
    <xf numFmtId="0" fontId="10" fillId="0" borderId="0" xfId="0" applyFont="1" applyFill="1"/>
    <xf numFmtId="43" fontId="5" fillId="2" borderId="3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 applyFill="1" applyBorder="1" applyAlignment="1"/>
    <xf numFmtId="0" fontId="5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8" fillId="0" borderId="2" xfId="0" applyFont="1" applyFill="1" applyBorder="1"/>
    <xf numFmtId="0" fontId="6" fillId="0" borderId="0" xfId="0" applyFont="1" applyFill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43" fontId="7" fillId="0" borderId="0" xfId="1" applyFont="1" applyFill="1" applyBorder="1" applyAlignment="1"/>
    <xf numFmtId="0" fontId="6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6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/>
    <xf numFmtId="0" fontId="9" fillId="0" borderId="0" xfId="0" applyFont="1" applyFill="1" applyBorder="1"/>
    <xf numFmtId="0" fontId="8" fillId="0" borderId="0" xfId="0" applyFont="1" applyFill="1" applyBorder="1"/>
    <xf numFmtId="43" fontId="8" fillId="0" borderId="0" xfId="1" applyFont="1" applyFill="1" applyBorder="1" applyAlignment="1"/>
    <xf numFmtId="2" fontId="5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43" fontId="4" fillId="0" borderId="0" xfId="1" applyFont="1" applyFill="1" applyBorder="1" applyAlignment="1">
      <alignment wrapText="1"/>
    </xf>
    <xf numFmtId="0" fontId="4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5" fillId="0" borderId="0" xfId="0" applyNumberFormat="1" applyFont="1" applyFill="1" applyBorder="1" applyAlignment="1">
      <alignment vertical="top" wrapText="1"/>
    </xf>
    <xf numFmtId="2" fontId="8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vertical="top" wrapText="1"/>
    </xf>
    <xf numFmtId="0" fontId="11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/>
    <xf numFmtId="0" fontId="4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/>
    <xf numFmtId="0" fontId="13" fillId="0" borderId="0" xfId="0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1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16" fillId="0" borderId="0" xfId="0" applyNumberFormat="1" applyFont="1" applyFill="1" applyBorder="1" applyAlignment="1">
      <alignment horizontal="justify" vertical="top"/>
    </xf>
    <xf numFmtId="0" fontId="17" fillId="0" borderId="0" xfId="0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horizontal="right" wrapText="1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justify" vertical="top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justify" vertical="top"/>
    </xf>
    <xf numFmtId="0" fontId="8" fillId="0" borderId="0" xfId="0" applyFont="1" applyFill="1" applyBorder="1" applyAlignment="1">
      <alignment horizontal="center" vertical="top" wrapText="1"/>
    </xf>
    <xf numFmtId="43" fontId="8" fillId="0" borderId="0" xfId="1" applyFont="1" applyFill="1" applyBorder="1"/>
    <xf numFmtId="0" fontId="8" fillId="0" borderId="0" xfId="0" applyFont="1" applyFill="1" applyBorder="1" applyAlignment="1">
      <alignment vertical="top" wrapText="1"/>
    </xf>
    <xf numFmtId="0" fontId="7" fillId="0" borderId="0" xfId="0" applyFont="1" applyFill="1" applyAlignment="1">
      <alignment horizontal="center"/>
    </xf>
    <xf numFmtId="0" fontId="4" fillId="0" borderId="0" xfId="0" applyFont="1"/>
    <xf numFmtId="49" fontId="7" fillId="0" borderId="0" xfId="0" applyNumberFormat="1" applyFont="1" applyAlignment="1">
      <alignment vertical="top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right"/>
    </xf>
    <xf numFmtId="4" fontId="7" fillId="0" borderId="0" xfId="0" applyNumberFormat="1" applyFont="1"/>
    <xf numFmtId="0" fontId="7" fillId="0" borderId="0" xfId="0" applyFont="1" applyAlignment="1">
      <alignment horizontal="left" vertical="top"/>
    </xf>
    <xf numFmtId="49" fontId="7" fillId="0" borderId="0" xfId="0" applyNumberFormat="1" applyFont="1"/>
    <xf numFmtId="165" fontId="4" fillId="0" borderId="0" xfId="0" applyNumberFormat="1" applyFont="1" applyFill="1"/>
    <xf numFmtId="2" fontId="21" fillId="0" borderId="0" xfId="1" applyNumberFormat="1" applyFont="1" applyFill="1" applyAlignment="1"/>
    <xf numFmtId="165" fontId="7" fillId="0" borderId="0" xfId="0" applyNumberFormat="1" applyFont="1" applyFill="1"/>
    <xf numFmtId="0" fontId="4" fillId="0" borderId="0" xfId="0" applyFont="1" applyFill="1" applyBorder="1" applyAlignment="1"/>
    <xf numFmtId="165" fontId="4" fillId="0" borderId="0" xfId="0" applyNumberFormat="1" applyFont="1" applyFill="1" applyBorder="1"/>
    <xf numFmtId="2" fontId="21" fillId="0" borderId="0" xfId="1" applyNumberFormat="1" applyFont="1" applyFill="1" applyBorder="1" applyAlignment="1"/>
    <xf numFmtId="0" fontId="5" fillId="0" borderId="0" xfId="0" applyFont="1" applyFill="1" applyBorder="1"/>
    <xf numFmtId="2" fontId="22" fillId="0" borderId="0" xfId="1" applyNumberFormat="1" applyFont="1" applyFill="1" applyBorder="1" applyAlignment="1"/>
    <xf numFmtId="165" fontId="4" fillId="0" borderId="0" xfId="0" applyNumberFormat="1" applyFont="1" applyFill="1" applyBorder="1" applyAlignment="1"/>
    <xf numFmtId="0" fontId="4" fillId="0" borderId="0" xfId="0" applyNumberFormat="1" applyFont="1" applyFill="1" applyAlignment="1">
      <alignment wrapText="1"/>
    </xf>
    <xf numFmtId="43" fontId="5" fillId="0" borderId="0" xfId="1" applyFont="1" applyFill="1" applyBorder="1" applyAlignment="1"/>
    <xf numFmtId="43" fontId="4" fillId="0" borderId="0" xfId="1" applyFont="1" applyFill="1" applyBorder="1" applyAlignment="1"/>
    <xf numFmtId="0" fontId="1" fillId="0" borderId="0" xfId="0" applyFont="1" applyBorder="1"/>
    <xf numFmtId="0" fontId="7" fillId="0" borderId="0" xfId="5" applyFont="1" applyBorder="1" applyAlignment="1">
      <alignment wrapText="1"/>
    </xf>
    <xf numFmtId="0" fontId="26" fillId="0" borderId="0" xfId="5" applyFont="1" applyFill="1" applyBorder="1" applyAlignment="1">
      <alignment vertical="center" wrapText="1"/>
    </xf>
    <xf numFmtId="0" fontId="27" fillId="0" borderId="0" xfId="5" applyFont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3" fontId="8" fillId="0" borderId="0" xfId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left" vertical="top"/>
    </xf>
    <xf numFmtId="2" fontId="7" fillId="0" borderId="0" xfId="0" applyNumberFormat="1" applyFont="1" applyFill="1" applyAlignment="1">
      <alignment horizontal="left" vertical="top"/>
    </xf>
    <xf numFmtId="0" fontId="4" fillId="2" borderId="2" xfId="0" applyFont="1" applyFill="1" applyBorder="1" applyAlignment="1"/>
    <xf numFmtId="165" fontId="4" fillId="2" borderId="2" xfId="0" applyNumberFormat="1" applyFont="1" applyFill="1" applyBorder="1"/>
    <xf numFmtId="2" fontId="8" fillId="2" borderId="3" xfId="1" applyNumberFormat="1" applyFont="1" applyFill="1" applyBorder="1" applyAlignment="1"/>
    <xf numFmtId="2" fontId="22" fillId="2" borderId="3" xfId="1" applyNumberFormat="1" applyFont="1" applyFill="1" applyBorder="1" applyAlignment="1"/>
    <xf numFmtId="2" fontId="5" fillId="2" borderId="2" xfId="0" applyNumberFormat="1" applyFont="1" applyFill="1" applyBorder="1" applyAlignment="1">
      <alignment horizontal="left" vertical="top"/>
    </xf>
    <xf numFmtId="2" fontId="5" fillId="2" borderId="3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2" fontId="4" fillId="0" borderId="0" xfId="0" applyNumberFormat="1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166" fontId="4" fillId="0" borderId="0" xfId="0" applyNumberFormat="1" applyFont="1" applyBorder="1"/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29" fillId="0" borderId="0" xfId="0" applyFont="1"/>
    <xf numFmtId="0" fontId="3" fillId="0" borderId="0" xfId="0" applyFont="1" applyBorder="1"/>
    <xf numFmtId="166" fontId="3" fillId="0" borderId="0" xfId="0" applyNumberFormat="1" applyFont="1" applyBorder="1"/>
    <xf numFmtId="0" fontId="5" fillId="0" borderId="0" xfId="0" applyFont="1"/>
    <xf numFmtId="0" fontId="5" fillId="0" borderId="0" xfId="0" applyFont="1" applyAlignment="1">
      <alignment vertical="top"/>
    </xf>
    <xf numFmtId="2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2" fontId="5" fillId="0" borderId="0" xfId="0" applyNumberFormat="1" applyFont="1" applyAlignment="1">
      <alignment vertical="top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2" fontId="5" fillId="0" borderId="0" xfId="0" applyNumberFormat="1" applyFont="1" applyFill="1" applyBorder="1" applyAlignment="1">
      <alignment horizontal="left" vertical="top"/>
    </xf>
    <xf numFmtId="0" fontId="19" fillId="0" borderId="0" xfId="0" applyNumberFormat="1" applyFont="1" applyFill="1" applyAlignment="1">
      <alignment horizontal="justify" vertical="top" wrapText="1"/>
    </xf>
    <xf numFmtId="0" fontId="30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vertical="top"/>
    </xf>
    <xf numFmtId="49" fontId="19" fillId="0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top" indent="1"/>
    </xf>
    <xf numFmtId="0" fontId="19" fillId="0" borderId="0" xfId="0" applyNumberFormat="1" applyFont="1" applyAlignment="1">
      <alignment vertical="top" wrapText="1"/>
    </xf>
    <xf numFmtId="0" fontId="19" fillId="0" borderId="0" xfId="0" applyFont="1" applyAlignment="1">
      <alignment horizontal="center"/>
    </xf>
    <xf numFmtId="0" fontId="19" fillId="0" borderId="0" xfId="3" applyFont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19" fillId="0" borderId="0" xfId="0" applyNumberFormat="1" applyFont="1" applyAlignment="1">
      <alignment horizontal="justify" vertical="top" wrapText="1"/>
    </xf>
    <xf numFmtId="0" fontId="19" fillId="0" borderId="0" xfId="3" applyFont="1" applyAlignment="1">
      <alignment horizontal="justify" vertical="top" wrapText="1"/>
    </xf>
    <xf numFmtId="0" fontId="19" fillId="0" borderId="0" xfId="0" applyNumberFormat="1" applyFont="1" applyFill="1" applyAlignment="1">
      <alignment horizontal="justify" vertical="center" wrapText="1"/>
    </xf>
    <xf numFmtId="0" fontId="19" fillId="0" borderId="0" xfId="0" quotePrefix="1" applyNumberFormat="1" applyFont="1" applyFill="1" applyAlignment="1">
      <alignment horizontal="justify" vertical="center" wrapText="1"/>
    </xf>
    <xf numFmtId="0" fontId="19" fillId="0" borderId="0" xfId="3" applyFont="1" applyFill="1" applyAlignment="1">
      <alignment horizontal="center"/>
    </xf>
    <xf numFmtId="0" fontId="19" fillId="0" borderId="0" xfId="2" applyFont="1" applyFill="1" applyAlignment="1">
      <alignment horizontal="justify" vertical="top"/>
    </xf>
    <xf numFmtId="0" fontId="31" fillId="0" borderId="0" xfId="4" applyFont="1" applyAlignment="1">
      <alignment horizontal="left" vertical="top"/>
    </xf>
    <xf numFmtId="0" fontId="20" fillId="0" borderId="0" xfId="4" applyFont="1" applyAlignment="1">
      <alignment horizontal="left" vertical="top"/>
    </xf>
    <xf numFmtId="0" fontId="19" fillId="0" borderId="0" xfId="4" applyFont="1" applyAlignment="1">
      <alignment horizontal="left" vertical="top"/>
    </xf>
    <xf numFmtId="0" fontId="19" fillId="0" borderId="0" xfId="2" applyFont="1" applyAlignment="1">
      <alignment horizontal="justify" vertical="top"/>
    </xf>
    <xf numFmtId="0" fontId="19" fillId="0" borderId="0" xfId="3" applyFont="1" applyAlignment="1">
      <alignment horizontal="center"/>
    </xf>
    <xf numFmtId="0" fontId="19" fillId="0" borderId="0" xfId="0" applyFont="1"/>
    <xf numFmtId="0" fontId="19" fillId="0" borderId="0" xfId="0" applyNumberFormat="1" applyFont="1" applyAlignment="1">
      <alignment horizontal="center" vertical="top" wrapText="1"/>
    </xf>
    <xf numFmtId="0" fontId="19" fillId="0" borderId="0" xfId="0" applyFont="1" applyAlignment="1">
      <alignment wrapText="1"/>
    </xf>
    <xf numFmtId="0" fontId="19" fillId="0" borderId="0" xfId="0" applyFont="1" applyFill="1"/>
    <xf numFmtId="0" fontId="19" fillId="0" borderId="0" xfId="0" applyNumberFormat="1" applyFont="1" applyBorder="1" applyAlignment="1">
      <alignment horizontal="justify" vertical="top" wrapText="1"/>
    </xf>
    <xf numFmtId="0" fontId="19" fillId="0" borderId="0" xfId="3" applyFont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49" fontId="19" fillId="3" borderId="7" xfId="6" applyNumberFormat="1" applyFont="1" applyFill="1" applyBorder="1" applyAlignment="1">
      <alignment horizontal="center" vertical="center" wrapText="1"/>
    </xf>
    <xf numFmtId="49" fontId="20" fillId="3" borderId="7" xfId="6" applyNumberFormat="1" applyFont="1" applyFill="1" applyBorder="1" applyAlignment="1">
      <alignment horizontal="center" vertical="center"/>
    </xf>
    <xf numFmtId="0" fontId="20" fillId="3" borderId="7" xfId="6" applyFont="1" applyFill="1" applyBorder="1" applyAlignment="1">
      <alignment horizontal="center" vertical="center" wrapText="1"/>
    </xf>
    <xf numFmtId="166" fontId="20" fillId="3" borderId="7" xfId="6" applyNumberFormat="1" applyFont="1" applyFill="1" applyBorder="1" applyAlignment="1">
      <alignment horizontal="center" vertical="top" wrapText="1"/>
    </xf>
    <xf numFmtId="166" fontId="20" fillId="3" borderId="7" xfId="7" applyNumberFormat="1" applyFont="1" applyFill="1" applyBorder="1" applyAlignment="1">
      <alignment horizontal="center" vertical="top" wrapText="1"/>
    </xf>
    <xf numFmtId="0" fontId="32" fillId="0" borderId="8" xfId="0" applyFont="1" applyFill="1" applyBorder="1" applyAlignment="1">
      <alignment horizontal="center"/>
    </xf>
    <xf numFmtId="0" fontId="33" fillId="0" borderId="9" xfId="0" applyFont="1" applyFill="1" applyBorder="1" applyAlignment="1">
      <alignment wrapText="1"/>
    </xf>
    <xf numFmtId="0" fontId="32" fillId="0" borderId="9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11" xfId="0" applyFont="1" applyFill="1" applyBorder="1" applyAlignment="1">
      <alignment wrapText="1"/>
    </xf>
    <xf numFmtId="0" fontId="19" fillId="0" borderId="11" xfId="8" applyFont="1" applyFill="1" applyBorder="1" applyAlignment="1">
      <alignment horizontal="center"/>
    </xf>
    <xf numFmtId="0" fontId="19" fillId="0" borderId="11" xfId="8" applyFill="1" applyBorder="1" applyAlignment="1">
      <alignment horizontal="center"/>
    </xf>
    <xf numFmtId="0" fontId="32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32" fillId="0" borderId="13" xfId="0" applyFont="1" applyFill="1" applyBorder="1"/>
    <xf numFmtId="0" fontId="19" fillId="0" borderId="13" xfId="8" applyFont="1" applyFill="1" applyBorder="1" applyAlignment="1">
      <alignment horizontal="center"/>
    </xf>
    <xf numFmtId="0" fontId="19" fillId="0" borderId="13" xfId="8" applyFill="1" applyBorder="1" applyAlignment="1">
      <alignment horizontal="center"/>
    </xf>
    <xf numFmtId="0" fontId="33" fillId="0" borderId="11" xfId="0" applyFont="1" applyFill="1" applyBorder="1"/>
    <xf numFmtId="0" fontId="19" fillId="0" borderId="8" xfId="0" applyFont="1" applyFill="1" applyBorder="1" applyAlignment="1">
      <alignment horizontal="center"/>
    </xf>
    <xf numFmtId="0" fontId="33" fillId="0" borderId="9" xfId="0" applyFont="1" applyFill="1" applyBorder="1"/>
    <xf numFmtId="0" fontId="19" fillId="0" borderId="11" xfId="0" applyFont="1" applyFill="1" applyBorder="1"/>
    <xf numFmtId="0" fontId="34" fillId="0" borderId="10" xfId="0" applyFont="1" applyFill="1" applyBorder="1" applyAlignment="1">
      <alignment horizontal="center"/>
    </xf>
    <xf numFmtId="0" fontId="32" fillId="0" borderId="13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33" fillId="0" borderId="11" xfId="0" applyFont="1" applyBorder="1"/>
    <xf numFmtId="0" fontId="32" fillId="0" borderId="10" xfId="0" applyFont="1" applyBorder="1" applyAlignment="1">
      <alignment horizontal="center"/>
    </xf>
    <xf numFmtId="0" fontId="32" fillId="0" borderId="11" xfId="0" applyFont="1" applyBorder="1" applyAlignment="1">
      <alignment wrapText="1"/>
    </xf>
    <xf numFmtId="0" fontId="32" fillId="0" borderId="11" xfId="0" applyFont="1" applyBorder="1" applyAlignment="1">
      <alignment horizontal="center"/>
    </xf>
    <xf numFmtId="0" fontId="32" fillId="0" borderId="8" xfId="0" applyFont="1" applyFill="1" applyBorder="1" applyAlignment="1">
      <alignment horizontal="center" vertical="center"/>
    </xf>
    <xf numFmtId="0" fontId="20" fillId="0" borderId="9" xfId="0" applyFont="1" applyFill="1" applyBorder="1"/>
    <xf numFmtId="0" fontId="32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justify" vertical="top" wrapText="1"/>
    </xf>
    <xf numFmtId="0" fontId="32" fillId="0" borderId="1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justify" vertical="top" wrapText="1"/>
    </xf>
    <xf numFmtId="0" fontId="19" fillId="0" borderId="9" xfId="8" applyFont="1" applyFill="1" applyBorder="1" applyAlignment="1">
      <alignment horizontal="center"/>
    </xf>
    <xf numFmtId="0" fontId="19" fillId="0" borderId="13" xfId="0" applyFont="1" applyFill="1" applyBorder="1" applyAlignment="1">
      <alignment horizontal="justify" vertical="top" wrapText="1"/>
    </xf>
    <xf numFmtId="0" fontId="19" fillId="0" borderId="11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justify" vertical="top" wrapText="1"/>
    </xf>
    <xf numFmtId="0" fontId="19" fillId="0" borderId="3" xfId="8" applyFont="1" applyFill="1" applyBorder="1" applyAlignment="1">
      <alignment horizontal="center"/>
    </xf>
    <xf numFmtId="0" fontId="32" fillId="0" borderId="3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top" wrapText="1"/>
    </xf>
    <xf numFmtId="0" fontId="19" fillId="0" borderId="11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vertical="top" wrapText="1"/>
    </xf>
    <xf numFmtId="0" fontId="32" fillId="0" borderId="9" xfId="0" applyFont="1" applyFill="1" applyBorder="1" applyAlignment="1">
      <alignment wrapText="1"/>
    </xf>
    <xf numFmtId="0" fontId="25" fillId="0" borderId="7" xfId="5" applyBorder="1" applyAlignment="1">
      <alignment horizontal="center" vertical="center" wrapText="1"/>
    </xf>
    <xf numFmtId="0" fontId="36" fillId="0" borderId="7" xfId="9" applyFont="1" applyBorder="1" applyAlignment="1">
      <alignment horizontal="center" vertical="center" wrapText="1"/>
    </xf>
    <xf numFmtId="0" fontId="25" fillId="0" borderId="7" xfId="5" applyFont="1" applyBorder="1" applyAlignment="1">
      <alignment horizontal="center" vertical="center" wrapText="1"/>
    </xf>
    <xf numFmtId="0" fontId="25" fillId="0" borderId="7" xfId="5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wrapText="1"/>
    </xf>
    <xf numFmtId="0" fontId="19" fillId="0" borderId="7" xfId="0" applyFont="1" applyBorder="1" applyAlignment="1">
      <alignment horizontal="center"/>
    </xf>
    <xf numFmtId="4" fontId="25" fillId="0" borderId="7" xfId="0" applyNumberFormat="1" applyFont="1" applyBorder="1"/>
    <xf numFmtId="44" fontId="7" fillId="0" borderId="0" xfId="1" applyNumberFormat="1" applyFont="1" applyFill="1" applyAlignment="1"/>
    <xf numFmtId="44" fontId="4" fillId="0" borderId="0" xfId="1" applyNumberFormat="1" applyFont="1" applyFill="1" applyBorder="1" applyAlignment="1"/>
    <xf numFmtId="44" fontId="22" fillId="0" borderId="0" xfId="1" applyNumberFormat="1" applyFont="1" applyFill="1" applyBorder="1" applyAlignment="1"/>
    <xf numFmtId="44" fontId="21" fillId="0" borderId="0" xfId="1" applyNumberFormat="1" applyFont="1" applyFill="1" applyAlignment="1"/>
    <xf numFmtId="44" fontId="5" fillId="2" borderId="3" xfId="0" applyNumberFormat="1" applyFont="1" applyFill="1" applyBorder="1" applyAlignment="1">
      <alignment horizontal="right" vertical="center" wrapText="1"/>
    </xf>
    <xf numFmtId="44" fontId="8" fillId="2" borderId="3" xfId="1" applyNumberFormat="1" applyFont="1" applyFill="1" applyBorder="1" applyAlignment="1"/>
    <xf numFmtId="44" fontId="22" fillId="2" borderId="3" xfId="1" applyNumberFormat="1" applyFont="1" applyFill="1" applyBorder="1" applyAlignment="1"/>
    <xf numFmtId="44" fontId="21" fillId="0" borderId="0" xfId="1" applyNumberFormat="1" applyFont="1" applyFill="1" applyBorder="1" applyAlignment="1"/>
    <xf numFmtId="44" fontId="8" fillId="0" borderId="0" xfId="1" applyNumberFormat="1" applyFont="1" applyFill="1" applyBorder="1" applyAlignment="1"/>
    <xf numFmtId="44" fontId="8" fillId="0" borderId="3" xfId="1" applyNumberFormat="1" applyFont="1" applyFill="1" applyBorder="1" applyAlignment="1">
      <alignment horizontal="center"/>
    </xf>
    <xf numFmtId="44" fontId="7" fillId="0" borderId="0" xfId="1" applyNumberFormat="1" applyFont="1" applyFill="1" applyAlignment="1">
      <alignment horizontal="center"/>
    </xf>
    <xf numFmtId="44" fontId="7" fillId="0" borderId="0" xfId="1" applyNumberFormat="1" applyFont="1" applyFill="1" applyBorder="1" applyAlignment="1"/>
    <xf numFmtId="44" fontId="32" fillId="0" borderId="9" xfId="0" applyNumberFormat="1" applyFont="1" applyFill="1" applyBorder="1" applyAlignment="1">
      <alignment horizontal="right"/>
    </xf>
    <xf numFmtId="44" fontId="32" fillId="0" borderId="11" xfId="0" applyNumberFormat="1" applyFont="1" applyFill="1" applyBorder="1" applyAlignment="1">
      <alignment horizontal="right"/>
    </xf>
    <xf numFmtId="44" fontId="19" fillId="0" borderId="11" xfId="0" applyNumberFormat="1" applyFont="1" applyFill="1" applyBorder="1" applyAlignment="1">
      <alignment horizontal="right"/>
    </xf>
    <xf numFmtId="44" fontId="19" fillId="0" borderId="13" xfId="0" applyNumberFormat="1" applyFont="1" applyFill="1" applyBorder="1" applyAlignment="1">
      <alignment horizontal="right"/>
    </xf>
    <xf numFmtId="44" fontId="33" fillId="0" borderId="9" xfId="0" applyNumberFormat="1" applyFont="1" applyFill="1" applyBorder="1" applyAlignment="1">
      <alignment horizontal="right"/>
    </xf>
    <xf numFmtId="44" fontId="32" fillId="0" borderId="13" xfId="0" applyNumberFormat="1" applyFont="1" applyFill="1" applyBorder="1" applyAlignment="1">
      <alignment horizontal="right"/>
    </xf>
    <xf numFmtId="44" fontId="33" fillId="0" borderId="11" xfId="0" applyNumberFormat="1" applyFont="1" applyBorder="1" applyAlignment="1">
      <alignment horizontal="right"/>
    </xf>
    <xf numFmtId="44" fontId="32" fillId="0" borderId="11" xfId="0" applyNumberFormat="1" applyFont="1" applyBorder="1" applyAlignment="1">
      <alignment horizontal="right"/>
    </xf>
    <xf numFmtId="44" fontId="20" fillId="0" borderId="9" xfId="0" applyNumberFormat="1" applyFont="1" applyFill="1" applyBorder="1" applyAlignment="1">
      <alignment horizontal="right"/>
    </xf>
    <xf numFmtId="44" fontId="32" fillId="0" borderId="3" xfId="0" applyNumberFormat="1" applyFont="1" applyFill="1" applyBorder="1" applyAlignment="1">
      <alignment horizontal="right"/>
    </xf>
    <xf numFmtId="44" fontId="33" fillId="0" borderId="3" xfId="0" applyNumberFormat="1" applyFont="1" applyFill="1" applyBorder="1" applyAlignment="1">
      <alignment horizontal="right"/>
    </xf>
    <xf numFmtId="44" fontId="4" fillId="0" borderId="0" xfId="0" applyNumberFormat="1" applyFont="1" applyBorder="1"/>
    <xf numFmtId="44" fontId="7" fillId="0" borderId="0" xfId="0" applyNumberFormat="1" applyFont="1"/>
    <xf numFmtId="44" fontId="19" fillId="0" borderId="0" xfId="0" applyNumberFormat="1" applyFont="1"/>
    <xf numFmtId="44" fontId="0" fillId="0" borderId="0" xfId="0" applyNumberFormat="1"/>
    <xf numFmtId="44" fontId="0" fillId="0" borderId="0" xfId="0" applyNumberFormat="1" applyFill="1"/>
    <xf numFmtId="44" fontId="19" fillId="0" borderId="0" xfId="0" applyNumberFormat="1" applyFont="1" applyFill="1"/>
    <xf numFmtId="44" fontId="19" fillId="0" borderId="0" xfId="0" applyNumberFormat="1" applyFont="1" applyBorder="1"/>
    <xf numFmtId="44" fontId="4" fillId="0" borderId="0" xfId="0" applyNumberFormat="1" applyFont="1"/>
    <xf numFmtId="44" fontId="5" fillId="2" borderId="3" xfId="0" applyNumberFormat="1" applyFont="1" applyFill="1" applyBorder="1" applyAlignment="1">
      <alignment horizontal="left" vertical="center" wrapText="1"/>
    </xf>
    <xf numFmtId="44" fontId="5" fillId="0" borderId="4" xfId="1" applyNumberFormat="1" applyFont="1" applyFill="1" applyBorder="1" applyAlignment="1">
      <alignment horizontal="center"/>
    </xf>
    <xf numFmtId="44" fontId="5" fillId="0" borderId="0" xfId="1" applyNumberFormat="1" applyFont="1" applyFill="1" applyBorder="1" applyAlignment="1">
      <alignment horizontal="center"/>
    </xf>
    <xf numFmtId="44" fontId="8" fillId="2" borderId="3" xfId="1" applyNumberFormat="1" applyFont="1" applyFill="1" applyBorder="1" applyAlignment="1">
      <alignment horizontal="center"/>
    </xf>
    <xf numFmtId="44" fontId="8" fillId="0" borderId="0" xfId="1" applyNumberFormat="1" applyFont="1" applyFill="1" applyBorder="1" applyAlignment="1">
      <alignment horizontal="center"/>
    </xf>
    <xf numFmtId="44" fontId="4" fillId="0" borderId="0" xfId="1" applyNumberFormat="1" applyFont="1" applyFill="1" applyAlignment="1">
      <alignment horizontal="center"/>
    </xf>
    <xf numFmtId="44" fontId="5" fillId="0" borderId="2" xfId="0" applyNumberFormat="1" applyFont="1" applyFill="1" applyBorder="1" applyAlignment="1">
      <alignment horizontal="left" vertical="center" wrapText="1"/>
    </xf>
    <xf numFmtId="44" fontId="5" fillId="0" borderId="2" xfId="1" applyNumberFormat="1" applyFont="1" applyFill="1" applyBorder="1" applyAlignment="1">
      <alignment horizontal="center"/>
    </xf>
    <xf numFmtId="44" fontId="38" fillId="0" borderId="7" xfId="0" applyNumberFormat="1" applyFont="1" applyBorder="1"/>
    <xf numFmtId="44" fontId="39" fillId="4" borderId="7" xfId="0" applyNumberFormat="1" applyFont="1" applyFill="1" applyBorder="1"/>
    <xf numFmtId="44" fontId="1" fillId="0" borderId="0" xfId="0" applyNumberFormat="1" applyFont="1" applyBorder="1"/>
    <xf numFmtId="44" fontId="4" fillId="0" borderId="0" xfId="0" applyNumberFormat="1" applyFont="1" applyAlignment="1"/>
    <xf numFmtId="44" fontId="4" fillId="0" borderId="0" xfId="0" applyNumberFormat="1" applyFont="1" applyAlignment="1">
      <alignment horizontal="right"/>
    </xf>
    <xf numFmtId="44" fontId="5" fillId="0" borderId="0" xfId="0" applyNumberFormat="1" applyFont="1"/>
    <xf numFmtId="2" fontId="7" fillId="0" borderId="0" xfId="0" applyNumberFormat="1" applyFont="1" applyFill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 applyProtection="1">
      <alignment horizontal="center" wrapText="1"/>
      <protection locked="0"/>
    </xf>
    <xf numFmtId="0" fontId="8" fillId="0" borderId="4" xfId="0" applyFont="1" applyFill="1" applyBorder="1" applyAlignment="1" applyProtection="1">
      <alignment horizontal="center" wrapText="1"/>
      <protection locked="0"/>
    </xf>
    <xf numFmtId="0" fontId="8" fillId="0" borderId="2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4" fontId="19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4" fontId="19" fillId="0" borderId="0" xfId="0" applyNumberFormat="1" applyFont="1" applyFill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right"/>
      <protection locked="0"/>
    </xf>
    <xf numFmtId="4" fontId="19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166" fontId="32" fillId="0" borderId="9" xfId="0" applyNumberFormat="1" applyFont="1" applyFill="1" applyBorder="1" applyAlignment="1" applyProtection="1">
      <alignment horizontal="right"/>
      <protection locked="0"/>
    </xf>
    <xf numFmtId="166" fontId="32" fillId="0" borderId="11" xfId="0" applyNumberFormat="1" applyFont="1" applyFill="1" applyBorder="1" applyAlignment="1" applyProtection="1">
      <alignment horizontal="right"/>
      <protection locked="0"/>
    </xf>
    <xf numFmtId="166" fontId="19" fillId="0" borderId="11" xfId="0" applyNumberFormat="1" applyFont="1" applyFill="1" applyBorder="1" applyAlignment="1" applyProtection="1">
      <alignment horizontal="right"/>
      <protection locked="0"/>
    </xf>
    <xf numFmtId="166" fontId="19" fillId="0" borderId="13" xfId="0" applyNumberFormat="1" applyFont="1" applyFill="1" applyBorder="1" applyAlignment="1" applyProtection="1">
      <alignment horizontal="right"/>
      <protection locked="0"/>
    </xf>
    <xf numFmtId="166" fontId="33" fillId="0" borderId="9" xfId="0" applyNumberFormat="1" applyFont="1" applyFill="1" applyBorder="1" applyAlignment="1" applyProtection="1">
      <alignment horizontal="right"/>
      <protection locked="0"/>
    </xf>
    <xf numFmtId="166" fontId="32" fillId="0" borderId="13" xfId="0" applyNumberFormat="1" applyFont="1" applyFill="1" applyBorder="1" applyAlignment="1" applyProtection="1">
      <alignment horizontal="right"/>
      <protection locked="0"/>
    </xf>
    <xf numFmtId="166" fontId="33" fillId="0" borderId="11" xfId="0" applyNumberFormat="1" applyFont="1" applyBorder="1" applyAlignment="1" applyProtection="1">
      <alignment horizontal="right"/>
      <protection locked="0"/>
    </xf>
    <xf numFmtId="166" fontId="32" fillId="0" borderId="11" xfId="0" applyNumberFormat="1" applyFont="1" applyBorder="1" applyAlignment="1" applyProtection="1">
      <alignment horizontal="right"/>
      <protection locked="0"/>
    </xf>
    <xf numFmtId="166" fontId="20" fillId="0" borderId="9" xfId="0" applyNumberFormat="1" applyFont="1" applyFill="1" applyBorder="1" applyAlignment="1" applyProtection="1">
      <alignment horizontal="right"/>
      <protection locked="0"/>
    </xf>
    <xf numFmtId="166" fontId="32" fillId="0" borderId="3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5" fillId="2" borderId="2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2" fontId="5" fillId="2" borderId="2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4" fontId="38" fillId="0" borderId="7" xfId="0" applyNumberFormat="1" applyFont="1" applyBorder="1" applyProtection="1">
      <protection locked="0"/>
    </xf>
    <xf numFmtId="0" fontId="25" fillId="0" borderId="7" xfId="0" applyFont="1" applyBorder="1" applyAlignment="1">
      <alignment vertical="top" wrapText="1"/>
    </xf>
    <xf numFmtId="0" fontId="25" fillId="0" borderId="7" xfId="0" applyFont="1" applyBorder="1" applyAlignment="1" applyProtection="1">
      <alignment wrapText="1"/>
      <protection locked="0"/>
    </xf>
    <xf numFmtId="0" fontId="19" fillId="0" borderId="0" xfId="0" applyNumberFormat="1" applyFont="1" applyFill="1" applyAlignment="1" applyProtection="1">
      <alignment horizontal="justify" vertical="top" wrapText="1"/>
      <protection locked="0"/>
    </xf>
    <xf numFmtId="0" fontId="19" fillId="0" borderId="0" xfId="0" applyNumberFormat="1" applyFont="1" applyFill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justify" vertical="top"/>
      <protection locked="0"/>
    </xf>
    <xf numFmtId="0" fontId="19" fillId="0" borderId="0" xfId="0" quotePrefix="1" applyNumberFormat="1" applyFont="1" applyFill="1" applyAlignment="1" applyProtection="1">
      <alignment horizontal="justify" vertical="center" wrapText="1"/>
      <protection locked="0"/>
    </xf>
    <xf numFmtId="0" fontId="19" fillId="0" borderId="0" xfId="0" quotePrefix="1" applyNumberFormat="1" applyFont="1" applyFill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left" vertical="center" wrapText="1"/>
      <protection locked="0"/>
    </xf>
    <xf numFmtId="0" fontId="20" fillId="0" borderId="0" xfId="4" applyFont="1" applyAlignment="1" applyProtection="1">
      <alignment horizontal="left" vertical="top"/>
      <protection locked="0"/>
    </xf>
    <xf numFmtId="0" fontId="19" fillId="0" borderId="0" xfId="0" applyNumberFormat="1" applyFont="1" applyAlignment="1" applyProtection="1">
      <alignment horizontal="justify" vertical="top" wrapText="1"/>
      <protection locked="0"/>
    </xf>
    <xf numFmtId="0" fontId="19" fillId="0" borderId="0" xfId="0" applyNumberFormat="1" applyFont="1" applyAlignment="1" applyProtection="1">
      <alignment horizontal="left" vertical="top" wrapText="1"/>
      <protection locked="0"/>
    </xf>
    <xf numFmtId="0" fontId="32" fillId="0" borderId="11" xfId="0" applyFont="1" applyFill="1" applyBorder="1" applyProtection="1">
      <protection locked="0"/>
    </xf>
    <xf numFmtId="0" fontId="5" fillId="0" borderId="0" xfId="0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2" fontId="3" fillId="0" borderId="0" xfId="0" applyNumberFormat="1" applyFont="1" applyFill="1" applyAlignment="1">
      <alignment horizontal="left" vertical="top" wrapText="1"/>
    </xf>
    <xf numFmtId="0" fontId="33" fillId="0" borderId="1" xfId="0" applyFont="1" applyFill="1" applyBorder="1" applyAlignment="1">
      <alignment horizontal="center"/>
    </xf>
    <xf numFmtId="0" fontId="33" fillId="0" borderId="2" xfId="0" applyFont="1" applyFill="1" applyBorder="1" applyAlignment="1">
      <alignment horizontal="center"/>
    </xf>
    <xf numFmtId="0" fontId="33" fillId="0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27" fillId="0" borderId="0" xfId="5" applyFont="1" applyFill="1" applyBorder="1" applyAlignment="1">
      <alignment horizontal="left" vertical="center" wrapText="1"/>
    </xf>
    <xf numFmtId="0" fontId="20" fillId="4" borderId="12" xfId="5" applyFont="1" applyFill="1" applyBorder="1" applyAlignment="1">
      <alignment horizontal="center" vertical="center" wrapText="1"/>
    </xf>
    <xf numFmtId="0" fontId="20" fillId="4" borderId="7" xfId="5" applyFont="1" applyFill="1" applyBorder="1" applyAlignment="1">
      <alignment horizontal="center" vertical="center"/>
    </xf>
    <xf numFmtId="0" fontId="20" fillId="4" borderId="14" xfId="5" applyFont="1" applyFill="1" applyBorder="1" applyAlignment="1">
      <alignment horizontal="center" vertical="center" wrapText="1"/>
    </xf>
    <xf numFmtId="0" fontId="20" fillId="4" borderId="0" xfId="5" applyFont="1" applyFill="1" applyBorder="1" applyAlignment="1">
      <alignment horizontal="center" vertical="center" wrapText="1"/>
    </xf>
    <xf numFmtId="0" fontId="20" fillId="4" borderId="11" xfId="5" applyFont="1" applyFill="1" applyBorder="1" applyAlignment="1">
      <alignment horizontal="center" vertical="center" wrapText="1"/>
    </xf>
    <xf numFmtId="0" fontId="20" fillId="4" borderId="6" xfId="5" applyFont="1" applyFill="1" applyBorder="1" applyAlignment="1">
      <alignment horizontal="center" vertical="center" wrapText="1"/>
    </xf>
    <xf numFmtId="0" fontId="20" fillId="4" borderId="5" xfId="5" applyFont="1" applyFill="1" applyBorder="1" applyAlignment="1">
      <alignment horizontal="center" vertical="center" wrapText="1"/>
    </xf>
    <xf numFmtId="0" fontId="20" fillId="4" borderId="13" xfId="5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right"/>
    </xf>
    <xf numFmtId="0" fontId="39" fillId="4" borderId="2" xfId="0" applyFont="1" applyFill="1" applyBorder="1" applyAlignment="1">
      <alignment horizontal="right"/>
    </xf>
    <xf numFmtId="0" fontId="39" fillId="4" borderId="3" xfId="0" applyFont="1" applyFill="1" applyBorder="1" applyAlignment="1">
      <alignment horizontal="right"/>
    </xf>
  </cellXfs>
  <cellStyles count="10">
    <cellStyle name="Normal 2" xfId="4"/>
    <cellStyle name="Normal 6" xfId="3"/>
    <cellStyle name="Normal_mnn" xfId="5"/>
    <cellStyle name="Normal_TROSKOVNIK-revizija2 2" xfId="2"/>
    <cellStyle name="Normal_ZEMLJANI" xfId="9"/>
    <cellStyle name="Normalno" xfId="0" builtinId="0"/>
    <cellStyle name="Normalno 2" xfId="7"/>
    <cellStyle name="Normalno 3" xfId="8"/>
    <cellStyle name="Style 1" xfId="6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3"/>
  <sheetViews>
    <sheetView zoomScale="110" zoomScaleNormal="110" workbookViewId="0">
      <selection activeCell="D6" sqref="D6"/>
    </sheetView>
  </sheetViews>
  <sheetFormatPr defaultRowHeight="15" x14ac:dyDescent="0.25"/>
  <cols>
    <col min="1" max="1" width="4.7109375" style="8" customWidth="1"/>
    <col min="2" max="2" width="40.7109375" style="2" customWidth="1"/>
    <col min="3" max="3" width="6.7109375" style="3" customWidth="1"/>
    <col min="4" max="4" width="8.7109375" style="4" customWidth="1"/>
    <col min="5" max="5" width="10.7109375" style="5" customWidth="1"/>
    <col min="6" max="6" width="15.7109375" style="6" customWidth="1"/>
    <col min="7" max="9" width="9.140625" style="7"/>
    <col min="10" max="10" width="47.85546875" style="7" customWidth="1"/>
    <col min="11" max="16" width="9.140625" style="7"/>
    <col min="17" max="17" width="37.140625" style="7" customWidth="1"/>
    <col min="18" max="20" width="9.140625" style="7"/>
    <col min="21" max="21" width="11.7109375" style="7" customWidth="1"/>
    <col min="22" max="16384" width="9.140625" style="7"/>
  </cols>
  <sheetData>
    <row r="1" spans="1:6" ht="15.75" x14ac:dyDescent="0.25">
      <c r="A1" s="159" t="s">
        <v>295</v>
      </c>
      <c r="B1" s="359" t="s">
        <v>385</v>
      </c>
      <c r="C1" s="359"/>
      <c r="D1" s="359"/>
      <c r="E1" s="359"/>
      <c r="F1" s="359"/>
    </row>
    <row r="3" spans="1:6" ht="25.5" x14ac:dyDescent="0.25">
      <c r="A3" s="9" t="s">
        <v>0</v>
      </c>
      <c r="B3" s="10" t="s">
        <v>1</v>
      </c>
      <c r="C3" s="11" t="s">
        <v>2</v>
      </c>
      <c r="D3" s="12" t="s">
        <v>3</v>
      </c>
      <c r="E3" s="13" t="s">
        <v>4</v>
      </c>
      <c r="F3" s="14" t="s">
        <v>5</v>
      </c>
    </row>
    <row r="4" spans="1:6" x14ac:dyDescent="0.25">
      <c r="A4" s="15"/>
      <c r="B4" s="16"/>
      <c r="C4" s="17"/>
      <c r="D4" s="18"/>
      <c r="E4" s="19"/>
      <c r="F4" s="20"/>
    </row>
    <row r="5" spans="1:6" x14ac:dyDescent="0.25">
      <c r="A5" s="9" t="s">
        <v>6</v>
      </c>
      <c r="B5" s="10" t="s">
        <v>7</v>
      </c>
      <c r="C5" s="21"/>
      <c r="D5" s="22"/>
      <c r="E5" s="23"/>
      <c r="F5" s="294"/>
    </row>
    <row r="6" spans="1:6" ht="156.75" customHeight="1" x14ac:dyDescent="0.25">
      <c r="A6" s="147" t="s">
        <v>8</v>
      </c>
      <c r="B6" s="2" t="s">
        <v>9</v>
      </c>
      <c r="C6" s="24" t="s">
        <v>10</v>
      </c>
      <c r="D6" s="25">
        <v>2668</v>
      </c>
      <c r="E6" s="305"/>
      <c r="F6" s="270">
        <f t="shared" ref="F6:F7" si="0">D6*E6</f>
        <v>0</v>
      </c>
    </row>
    <row r="7" spans="1:6" ht="89.25" x14ac:dyDescent="0.25">
      <c r="A7" s="147" t="s">
        <v>11</v>
      </c>
      <c r="B7" s="2" t="s">
        <v>12</v>
      </c>
      <c r="C7" s="24" t="s">
        <v>10</v>
      </c>
      <c r="D7" s="25">
        <v>22</v>
      </c>
      <c r="E7" s="305"/>
      <c r="F7" s="270">
        <f t="shared" si="0"/>
        <v>0</v>
      </c>
    </row>
    <row r="8" spans="1:6" ht="53.25" customHeight="1" x14ac:dyDescent="0.25">
      <c r="A8" s="147" t="s">
        <v>13</v>
      </c>
      <c r="B8" s="2" t="s">
        <v>14</v>
      </c>
      <c r="C8" s="24"/>
      <c r="D8" s="25"/>
      <c r="E8" s="305"/>
      <c r="F8" s="270"/>
    </row>
    <row r="9" spans="1:6" x14ac:dyDescent="0.25">
      <c r="A9" s="147"/>
      <c r="B9" s="2" t="s">
        <v>15</v>
      </c>
      <c r="C9" s="24" t="s">
        <v>16</v>
      </c>
      <c r="D9" s="25">
        <v>8</v>
      </c>
      <c r="E9" s="305"/>
      <c r="F9" s="270">
        <f t="shared" ref="F9:F19" si="1">D9*E9</f>
        <v>0</v>
      </c>
    </row>
    <row r="10" spans="1:6" x14ac:dyDescent="0.25">
      <c r="A10" s="147"/>
      <c r="B10" s="2" t="s">
        <v>17</v>
      </c>
      <c r="C10" s="24" t="s">
        <v>16</v>
      </c>
      <c r="D10" s="25">
        <v>8</v>
      </c>
      <c r="E10" s="305"/>
      <c r="F10" s="270">
        <f t="shared" si="1"/>
        <v>0</v>
      </c>
    </row>
    <row r="11" spans="1:6" x14ac:dyDescent="0.25">
      <c r="A11" s="147"/>
      <c r="B11" s="2" t="s">
        <v>18</v>
      </c>
      <c r="C11" s="24" t="s">
        <v>16</v>
      </c>
      <c r="D11" s="25">
        <v>3</v>
      </c>
      <c r="E11" s="305"/>
      <c r="F11" s="270">
        <f t="shared" si="1"/>
        <v>0</v>
      </c>
    </row>
    <row r="12" spans="1:6" ht="38.25" x14ac:dyDescent="0.25">
      <c r="A12" s="147" t="s">
        <v>19</v>
      </c>
      <c r="B12" s="2" t="s">
        <v>20</v>
      </c>
      <c r="C12" s="24" t="s">
        <v>10</v>
      </c>
      <c r="D12" s="25">
        <v>32</v>
      </c>
      <c r="E12" s="305"/>
      <c r="F12" s="270">
        <f t="shared" si="1"/>
        <v>0</v>
      </c>
    </row>
    <row r="13" spans="1:6" ht="38.25" x14ac:dyDescent="0.25">
      <c r="A13" s="148" t="s">
        <v>21</v>
      </c>
      <c r="B13" s="27" t="s">
        <v>22</v>
      </c>
      <c r="C13" s="28" t="s">
        <v>16</v>
      </c>
      <c r="D13" s="25">
        <v>65</v>
      </c>
      <c r="E13" s="305"/>
      <c r="F13" s="270">
        <f t="shared" si="1"/>
        <v>0</v>
      </c>
    </row>
    <row r="14" spans="1:6" ht="51" x14ac:dyDescent="0.25">
      <c r="A14" s="147" t="s">
        <v>23</v>
      </c>
      <c r="B14" s="2" t="s">
        <v>24</v>
      </c>
      <c r="C14" s="28" t="s">
        <v>10</v>
      </c>
      <c r="D14" s="25">
        <v>423</v>
      </c>
      <c r="E14" s="305"/>
      <c r="F14" s="270">
        <f t="shared" si="1"/>
        <v>0</v>
      </c>
    </row>
    <row r="15" spans="1:6" ht="25.5" x14ac:dyDescent="0.25">
      <c r="A15" s="147" t="s">
        <v>25</v>
      </c>
      <c r="B15" s="2" t="s">
        <v>26</v>
      </c>
      <c r="C15" s="28" t="s">
        <v>16</v>
      </c>
      <c r="D15" s="25">
        <v>56</v>
      </c>
      <c r="E15" s="305"/>
      <c r="F15" s="270">
        <f t="shared" si="1"/>
        <v>0</v>
      </c>
    </row>
    <row r="16" spans="1:6" ht="38.25" x14ac:dyDescent="0.25">
      <c r="A16" s="147" t="s">
        <v>27</v>
      </c>
      <c r="B16" s="2" t="s">
        <v>28</v>
      </c>
      <c r="C16" s="28" t="s">
        <v>10</v>
      </c>
      <c r="D16" s="25">
        <v>222</v>
      </c>
      <c r="E16" s="305"/>
      <c r="F16" s="270">
        <f t="shared" si="1"/>
        <v>0</v>
      </c>
    </row>
    <row r="17" spans="1:6" ht="25.5" x14ac:dyDescent="0.25">
      <c r="A17" s="147" t="s">
        <v>29</v>
      </c>
      <c r="B17" s="2" t="s">
        <v>30</v>
      </c>
      <c r="C17" s="28" t="s">
        <v>10</v>
      </c>
      <c r="D17" s="25">
        <v>1511</v>
      </c>
      <c r="E17" s="305"/>
      <c r="F17" s="270">
        <f t="shared" si="1"/>
        <v>0</v>
      </c>
    </row>
    <row r="18" spans="1:6" ht="25.5" x14ac:dyDescent="0.25">
      <c r="A18" s="147" t="s">
        <v>31</v>
      </c>
      <c r="B18" s="2" t="s">
        <v>32</v>
      </c>
      <c r="C18" s="28" t="s">
        <v>10</v>
      </c>
      <c r="D18" s="25">
        <v>1511</v>
      </c>
      <c r="E18" s="305"/>
      <c r="F18" s="270">
        <f t="shared" si="1"/>
        <v>0</v>
      </c>
    </row>
    <row r="19" spans="1:6" ht="38.25" x14ac:dyDescent="0.25">
      <c r="A19" s="147" t="s">
        <v>33</v>
      </c>
      <c r="B19" s="2" t="s">
        <v>34</v>
      </c>
      <c r="C19" s="28" t="s">
        <v>10</v>
      </c>
      <c r="D19" s="25">
        <v>225</v>
      </c>
      <c r="E19" s="305"/>
      <c r="F19" s="270">
        <f t="shared" si="1"/>
        <v>0</v>
      </c>
    </row>
    <row r="20" spans="1:6" x14ac:dyDescent="0.25">
      <c r="A20" s="9" t="s">
        <v>6</v>
      </c>
      <c r="B20" s="10" t="s">
        <v>35</v>
      </c>
      <c r="C20" s="21"/>
      <c r="D20" s="22"/>
      <c r="E20" s="306"/>
      <c r="F20" s="294">
        <f>SUM(F6:F19)</f>
        <v>0</v>
      </c>
    </row>
    <row r="21" spans="1:6" x14ac:dyDescent="0.25">
      <c r="A21" s="15"/>
      <c r="B21" s="16"/>
      <c r="C21" s="17"/>
      <c r="D21" s="18"/>
      <c r="E21" s="307"/>
      <c r="F21" s="295"/>
    </row>
    <row r="22" spans="1:6" x14ac:dyDescent="0.25">
      <c r="A22" s="29" t="s">
        <v>36</v>
      </c>
      <c r="B22" s="30" t="s">
        <v>37</v>
      </c>
      <c r="C22" s="31"/>
      <c r="D22" s="32"/>
      <c r="E22" s="308"/>
      <c r="F22" s="294"/>
    </row>
    <row r="23" spans="1:6" ht="409.5" x14ac:dyDescent="0.25">
      <c r="A23" s="147" t="s">
        <v>38</v>
      </c>
      <c r="B23" s="2" t="s">
        <v>39</v>
      </c>
      <c r="C23" s="24" t="s">
        <v>10</v>
      </c>
      <c r="D23" s="25">
        <v>3627</v>
      </c>
      <c r="E23" s="305"/>
      <c r="F23" s="270">
        <f>D23*E23</f>
        <v>0</v>
      </c>
    </row>
    <row r="24" spans="1:6" ht="63.75" x14ac:dyDescent="0.25">
      <c r="A24" s="147" t="s">
        <v>40</v>
      </c>
      <c r="B24" s="2" t="s">
        <v>41</v>
      </c>
      <c r="C24" s="24" t="s">
        <v>10</v>
      </c>
      <c r="D24" s="25">
        <v>300</v>
      </c>
      <c r="E24" s="305"/>
      <c r="F24" s="270">
        <f>D24*E24</f>
        <v>0</v>
      </c>
    </row>
    <row r="25" spans="1:6" ht="127.5" x14ac:dyDescent="0.25">
      <c r="A25" s="147" t="s">
        <v>42</v>
      </c>
      <c r="B25" s="2" t="s">
        <v>43</v>
      </c>
      <c r="C25" s="24" t="s">
        <v>10</v>
      </c>
      <c r="D25" s="25">
        <v>74</v>
      </c>
      <c r="E25" s="305"/>
      <c r="F25" s="270">
        <f>D25*E25</f>
        <v>0</v>
      </c>
    </row>
    <row r="26" spans="1:6" ht="89.25" x14ac:dyDescent="0.25">
      <c r="A26" s="148" t="s">
        <v>44</v>
      </c>
      <c r="B26" s="27" t="s">
        <v>45</v>
      </c>
      <c r="C26" s="28" t="s">
        <v>10</v>
      </c>
      <c r="D26" s="25">
        <v>490</v>
      </c>
      <c r="E26" s="305"/>
      <c r="F26" s="270">
        <f>D26*E26</f>
        <v>0</v>
      </c>
    </row>
    <row r="27" spans="1:6" x14ac:dyDescent="0.25">
      <c r="A27" s="29" t="s">
        <v>36</v>
      </c>
      <c r="B27" s="30" t="s">
        <v>46</v>
      </c>
      <c r="C27" s="31"/>
      <c r="D27" s="32"/>
      <c r="E27" s="308"/>
      <c r="F27" s="294">
        <f>SUM(F23:F26)</f>
        <v>0</v>
      </c>
    </row>
    <row r="28" spans="1:6" x14ac:dyDescent="0.25">
      <c r="A28" s="33"/>
      <c r="B28" s="34"/>
      <c r="C28" s="35"/>
      <c r="D28" s="36"/>
      <c r="E28" s="309"/>
      <c r="F28" s="295"/>
    </row>
    <row r="29" spans="1:6" x14ac:dyDescent="0.25">
      <c r="A29" s="29" t="s">
        <v>47</v>
      </c>
      <c r="B29" s="30" t="s">
        <v>48</v>
      </c>
      <c r="C29" s="31"/>
      <c r="D29" s="32"/>
      <c r="E29" s="308"/>
      <c r="F29" s="294"/>
    </row>
    <row r="30" spans="1:6" ht="76.5" x14ac:dyDescent="0.25">
      <c r="A30" s="147" t="s">
        <v>49</v>
      </c>
      <c r="B30" s="2" t="s">
        <v>50</v>
      </c>
      <c r="C30" s="28" t="s">
        <v>51</v>
      </c>
      <c r="D30" s="25">
        <v>583</v>
      </c>
      <c r="E30" s="305"/>
      <c r="F30" s="270">
        <f t="shared" ref="F30:F38" si="2">D30*E30</f>
        <v>0</v>
      </c>
    </row>
    <row r="31" spans="1:6" ht="63.75" x14ac:dyDescent="0.25">
      <c r="A31" s="147" t="s">
        <v>52</v>
      </c>
      <c r="B31" s="2" t="s">
        <v>53</v>
      </c>
      <c r="C31" s="28" t="s">
        <v>51</v>
      </c>
      <c r="D31" s="25">
        <v>177</v>
      </c>
      <c r="E31" s="305"/>
      <c r="F31" s="270">
        <f t="shared" si="2"/>
        <v>0</v>
      </c>
    </row>
    <row r="32" spans="1:6" ht="63.75" x14ac:dyDescent="0.25">
      <c r="A32" s="147" t="s">
        <v>52</v>
      </c>
      <c r="B32" s="2" t="s">
        <v>54</v>
      </c>
      <c r="C32" s="28" t="s">
        <v>51</v>
      </c>
      <c r="D32" s="25">
        <v>280</v>
      </c>
      <c r="E32" s="305"/>
      <c r="F32" s="270">
        <f t="shared" si="2"/>
        <v>0</v>
      </c>
    </row>
    <row r="33" spans="1:9" ht="63.75" x14ac:dyDescent="0.25">
      <c r="A33" s="147" t="s">
        <v>55</v>
      </c>
      <c r="B33" s="2" t="s">
        <v>56</v>
      </c>
      <c r="C33" s="28" t="s">
        <v>51</v>
      </c>
      <c r="D33" s="25">
        <v>20</v>
      </c>
      <c r="E33" s="305"/>
      <c r="F33" s="270">
        <f t="shared" si="2"/>
        <v>0</v>
      </c>
    </row>
    <row r="34" spans="1:9" ht="76.5" x14ac:dyDescent="0.25">
      <c r="A34" s="147" t="s">
        <v>55</v>
      </c>
      <c r="B34" s="2" t="s">
        <v>57</v>
      </c>
      <c r="C34" s="28" t="s">
        <v>51</v>
      </c>
      <c r="D34" s="25">
        <v>232</v>
      </c>
      <c r="E34" s="305"/>
      <c r="F34" s="270">
        <f t="shared" si="2"/>
        <v>0</v>
      </c>
    </row>
    <row r="35" spans="1:9" ht="51" x14ac:dyDescent="0.25">
      <c r="A35" s="147" t="s">
        <v>58</v>
      </c>
      <c r="B35" s="2" t="s">
        <v>59</v>
      </c>
      <c r="C35" s="28" t="s">
        <v>51</v>
      </c>
      <c r="D35" s="25">
        <v>147</v>
      </c>
      <c r="E35" s="305"/>
      <c r="F35" s="270">
        <f t="shared" si="2"/>
        <v>0</v>
      </c>
    </row>
    <row r="36" spans="1:9" ht="51" x14ac:dyDescent="0.25">
      <c r="A36" s="147" t="s">
        <v>60</v>
      </c>
      <c r="B36" s="2" t="s">
        <v>61</v>
      </c>
      <c r="C36" s="28" t="s">
        <v>51</v>
      </c>
      <c r="D36" s="25">
        <v>36</v>
      </c>
      <c r="E36" s="305"/>
      <c r="F36" s="270">
        <f t="shared" si="2"/>
        <v>0</v>
      </c>
    </row>
    <row r="37" spans="1:9" ht="51" x14ac:dyDescent="0.25">
      <c r="A37" s="147" t="s">
        <v>62</v>
      </c>
      <c r="B37" s="2" t="s">
        <v>63</v>
      </c>
      <c r="C37" s="28" t="s">
        <v>51</v>
      </c>
      <c r="D37" s="25">
        <v>32</v>
      </c>
      <c r="E37" s="305"/>
      <c r="F37" s="270">
        <f t="shared" si="2"/>
        <v>0</v>
      </c>
    </row>
    <row r="38" spans="1:9" ht="63.75" x14ac:dyDescent="0.25">
      <c r="A38" s="147" t="s">
        <v>64</v>
      </c>
      <c r="B38" s="2" t="s">
        <v>65</v>
      </c>
      <c r="C38" s="28" t="s">
        <v>51</v>
      </c>
      <c r="D38" s="25">
        <v>227</v>
      </c>
      <c r="E38" s="305"/>
      <c r="F38" s="270">
        <f t="shared" si="2"/>
        <v>0</v>
      </c>
    </row>
    <row r="39" spans="1:9" x14ac:dyDescent="0.25">
      <c r="A39" s="29" t="s">
        <v>47</v>
      </c>
      <c r="B39" s="30" t="s">
        <v>66</v>
      </c>
      <c r="C39" s="31"/>
      <c r="D39" s="32"/>
      <c r="E39" s="308"/>
      <c r="F39" s="294">
        <f>SUM(F30:F38)</f>
        <v>0</v>
      </c>
    </row>
    <row r="40" spans="1:9" x14ac:dyDescent="0.25">
      <c r="D40" s="37"/>
      <c r="E40" s="305"/>
      <c r="F40" s="270"/>
    </row>
    <row r="41" spans="1:9" x14ac:dyDescent="0.25">
      <c r="A41" s="38" t="s">
        <v>67</v>
      </c>
      <c r="B41" s="10" t="s">
        <v>68</v>
      </c>
      <c r="C41" s="10"/>
      <c r="D41" s="39"/>
      <c r="E41" s="310"/>
      <c r="F41" s="291"/>
    </row>
    <row r="42" spans="1:9" ht="78" customHeight="1" x14ac:dyDescent="0.25">
      <c r="A42" s="147" t="s">
        <v>69</v>
      </c>
      <c r="B42" s="2" t="s">
        <v>70</v>
      </c>
      <c r="C42" s="24"/>
      <c r="D42" s="37"/>
      <c r="E42" s="305"/>
      <c r="F42" s="296"/>
    </row>
    <row r="43" spans="1:9" x14ac:dyDescent="0.25">
      <c r="A43" s="147"/>
      <c r="B43" s="2" t="s">
        <v>71</v>
      </c>
      <c r="C43" s="28" t="s">
        <v>16</v>
      </c>
      <c r="D43" s="25">
        <v>1</v>
      </c>
      <c r="E43" s="305"/>
      <c r="F43" s="270">
        <f t="shared" ref="F43:F51" si="3">D43*E43</f>
        <v>0</v>
      </c>
    </row>
    <row r="44" spans="1:9" x14ac:dyDescent="0.25">
      <c r="A44" s="147"/>
      <c r="B44" s="2" t="s">
        <v>72</v>
      </c>
      <c r="C44" s="28" t="s">
        <v>16</v>
      </c>
      <c r="D44" s="25">
        <v>2</v>
      </c>
      <c r="E44" s="305"/>
      <c r="F44" s="270">
        <f t="shared" si="3"/>
        <v>0</v>
      </c>
      <c r="I44" s="41"/>
    </row>
    <row r="45" spans="1:9" s="42" customFormat="1" x14ac:dyDescent="0.25">
      <c r="A45" s="148"/>
      <c r="B45" s="27" t="s">
        <v>73</v>
      </c>
      <c r="C45" s="28" t="s">
        <v>16</v>
      </c>
      <c r="D45" s="25">
        <v>2</v>
      </c>
      <c r="E45" s="305"/>
      <c r="F45" s="270">
        <f t="shared" si="3"/>
        <v>0</v>
      </c>
    </row>
    <row r="46" spans="1:9" x14ac:dyDescent="0.25">
      <c r="A46" s="147"/>
      <c r="B46" s="2" t="s">
        <v>74</v>
      </c>
      <c r="C46" s="28" t="s">
        <v>16</v>
      </c>
      <c r="D46" s="25">
        <v>1</v>
      </c>
      <c r="E46" s="305"/>
      <c r="F46" s="270">
        <f t="shared" si="3"/>
        <v>0</v>
      </c>
    </row>
    <row r="47" spans="1:9" x14ac:dyDescent="0.25">
      <c r="A47" s="147"/>
      <c r="B47" s="2" t="s">
        <v>75</v>
      </c>
      <c r="C47" s="28" t="s">
        <v>16</v>
      </c>
      <c r="D47" s="25">
        <v>10</v>
      </c>
      <c r="E47" s="305"/>
      <c r="F47" s="270">
        <f t="shared" si="3"/>
        <v>0</v>
      </c>
    </row>
    <row r="48" spans="1:9" x14ac:dyDescent="0.25">
      <c r="A48" s="147"/>
      <c r="B48" s="2" t="s">
        <v>76</v>
      </c>
      <c r="C48" s="28" t="s">
        <v>16</v>
      </c>
      <c r="D48" s="25">
        <v>1</v>
      </c>
      <c r="E48" s="305"/>
      <c r="F48" s="270">
        <f t="shared" si="3"/>
        <v>0</v>
      </c>
    </row>
    <row r="49" spans="1:6" x14ac:dyDescent="0.25">
      <c r="A49" s="147"/>
      <c r="B49" s="2" t="s">
        <v>77</v>
      </c>
      <c r="C49" s="28" t="s">
        <v>16</v>
      </c>
      <c r="D49" s="25">
        <v>1</v>
      </c>
      <c r="E49" s="305"/>
      <c r="F49" s="270">
        <f>D49*E49</f>
        <v>0</v>
      </c>
    </row>
    <row r="50" spans="1:6" x14ac:dyDescent="0.25">
      <c r="A50" s="147"/>
      <c r="B50" s="2" t="s">
        <v>78</v>
      </c>
      <c r="C50" s="28" t="s">
        <v>16</v>
      </c>
      <c r="D50" s="25">
        <v>1</v>
      </c>
      <c r="E50" s="305"/>
      <c r="F50" s="270">
        <f>D50*E50</f>
        <v>0</v>
      </c>
    </row>
    <row r="51" spans="1:6" s="42" customFormat="1" ht="76.5" x14ac:dyDescent="0.25">
      <c r="A51" s="148" t="s">
        <v>79</v>
      </c>
      <c r="B51" s="27" t="s">
        <v>80</v>
      </c>
      <c r="C51" s="28" t="s">
        <v>51</v>
      </c>
      <c r="D51" s="25">
        <v>32</v>
      </c>
      <c r="E51" s="305"/>
      <c r="F51" s="270">
        <f t="shared" si="3"/>
        <v>0</v>
      </c>
    </row>
    <row r="52" spans="1:6" x14ac:dyDescent="0.25">
      <c r="A52" s="38" t="s">
        <v>67</v>
      </c>
      <c r="B52" s="10" t="s">
        <v>81</v>
      </c>
      <c r="C52" s="10"/>
      <c r="D52" s="39"/>
      <c r="E52" s="310"/>
      <c r="F52" s="291">
        <f>SUM(F42:F51)</f>
        <v>0</v>
      </c>
    </row>
    <row r="53" spans="1:6" x14ac:dyDescent="0.25">
      <c r="A53" s="16"/>
      <c r="B53" s="44"/>
      <c r="C53" s="44"/>
      <c r="D53" s="45"/>
      <c r="E53" s="311"/>
      <c r="F53" s="297"/>
    </row>
    <row r="54" spans="1:6" x14ac:dyDescent="0.25">
      <c r="A54" s="38" t="s">
        <v>82</v>
      </c>
      <c r="B54" s="10" t="s">
        <v>83</v>
      </c>
      <c r="C54" s="10"/>
      <c r="D54" s="39"/>
      <c r="E54" s="312"/>
      <c r="F54" s="291"/>
    </row>
    <row r="55" spans="1:6" s="42" customFormat="1" ht="102.75" customHeight="1" x14ac:dyDescent="0.25">
      <c r="A55" s="148" t="s">
        <v>84</v>
      </c>
      <c r="B55" s="27" t="s">
        <v>85</v>
      </c>
      <c r="C55" s="28" t="s">
        <v>10</v>
      </c>
      <c r="D55" s="25">
        <v>1275</v>
      </c>
      <c r="E55" s="305"/>
      <c r="F55" s="270">
        <f t="shared" ref="F55:F61" si="4">D55*E55</f>
        <v>0</v>
      </c>
    </row>
    <row r="56" spans="1:6" ht="51" x14ac:dyDescent="0.25">
      <c r="A56" s="147" t="s">
        <v>86</v>
      </c>
      <c r="B56" s="2" t="s">
        <v>87</v>
      </c>
      <c r="C56" s="28" t="s">
        <v>10</v>
      </c>
      <c r="D56" s="25">
        <v>1275</v>
      </c>
      <c r="E56" s="305"/>
      <c r="F56" s="270">
        <f t="shared" si="4"/>
        <v>0</v>
      </c>
    </row>
    <row r="57" spans="1:6" ht="51" x14ac:dyDescent="0.25">
      <c r="A57" s="147" t="s">
        <v>88</v>
      </c>
      <c r="B57" s="2" t="s">
        <v>89</v>
      </c>
      <c r="C57" s="28" t="s">
        <v>10</v>
      </c>
      <c r="D57" s="25">
        <v>1595</v>
      </c>
      <c r="E57" s="305"/>
      <c r="F57" s="270">
        <f t="shared" si="4"/>
        <v>0</v>
      </c>
    </row>
    <row r="58" spans="1:6" ht="51" x14ac:dyDescent="0.25">
      <c r="A58" s="147" t="s">
        <v>90</v>
      </c>
      <c r="B58" s="2" t="s">
        <v>91</v>
      </c>
      <c r="C58" s="28" t="s">
        <v>10</v>
      </c>
      <c r="D58" s="25">
        <v>1595</v>
      </c>
      <c r="E58" s="305"/>
      <c r="F58" s="270">
        <f t="shared" si="4"/>
        <v>0</v>
      </c>
    </row>
    <row r="59" spans="1:6" s="42" customFormat="1" ht="105.75" customHeight="1" x14ac:dyDescent="0.25">
      <c r="A59" s="148" t="s">
        <v>92</v>
      </c>
      <c r="B59" s="27" t="s">
        <v>93</v>
      </c>
      <c r="C59" s="28" t="s">
        <v>10</v>
      </c>
      <c r="D59" s="25">
        <v>320</v>
      </c>
      <c r="E59" s="305"/>
      <c r="F59" s="270">
        <f t="shared" si="4"/>
        <v>0</v>
      </c>
    </row>
    <row r="60" spans="1:6" ht="63.75" x14ac:dyDescent="0.25">
      <c r="A60" s="147" t="s">
        <v>94</v>
      </c>
      <c r="B60" s="2" t="s">
        <v>95</v>
      </c>
      <c r="C60" s="28" t="s">
        <v>10</v>
      </c>
      <c r="D60" s="25">
        <v>320</v>
      </c>
      <c r="E60" s="305"/>
      <c r="F60" s="270">
        <f t="shared" si="4"/>
        <v>0</v>
      </c>
    </row>
    <row r="61" spans="1:6" ht="51" x14ac:dyDescent="0.25">
      <c r="A61" s="147" t="s">
        <v>96</v>
      </c>
      <c r="B61" s="2" t="s">
        <v>97</v>
      </c>
      <c r="C61" s="28" t="s">
        <v>10</v>
      </c>
      <c r="D61" s="25">
        <v>320</v>
      </c>
      <c r="E61" s="305"/>
      <c r="F61" s="270">
        <f t="shared" si="4"/>
        <v>0</v>
      </c>
    </row>
    <row r="62" spans="1:6" x14ac:dyDescent="0.25">
      <c r="A62" s="38" t="s">
        <v>82</v>
      </c>
      <c r="B62" s="10" t="s">
        <v>98</v>
      </c>
      <c r="C62" s="10"/>
      <c r="D62" s="39"/>
      <c r="E62" s="312"/>
      <c r="F62" s="291">
        <f>SUM(F55:F61)</f>
        <v>0</v>
      </c>
    </row>
    <row r="63" spans="1:6" x14ac:dyDescent="0.25">
      <c r="A63" s="44"/>
      <c r="B63" s="44"/>
      <c r="C63" s="44"/>
      <c r="D63" s="45"/>
      <c r="E63" s="313"/>
      <c r="F63" s="297"/>
    </row>
    <row r="64" spans="1:6" x14ac:dyDescent="0.25">
      <c r="A64" s="38" t="s">
        <v>99</v>
      </c>
      <c r="B64" s="10" t="s">
        <v>100</v>
      </c>
      <c r="C64" s="10"/>
      <c r="D64" s="39"/>
      <c r="E64" s="312"/>
      <c r="F64" s="291"/>
    </row>
    <row r="65" spans="1:10" ht="38.25" x14ac:dyDescent="0.25">
      <c r="A65" s="147" t="s">
        <v>101</v>
      </c>
      <c r="B65" s="2" t="s">
        <v>102</v>
      </c>
      <c r="C65" s="28" t="s">
        <v>10</v>
      </c>
      <c r="D65" s="25">
        <v>1785</v>
      </c>
      <c r="E65" s="305"/>
      <c r="F65" s="270">
        <f t="shared" ref="F65:F66" si="5">D65*E65</f>
        <v>0</v>
      </c>
    </row>
    <row r="66" spans="1:10" ht="38.25" x14ac:dyDescent="0.25">
      <c r="A66" s="147" t="s">
        <v>103</v>
      </c>
      <c r="B66" s="2" t="s">
        <v>104</v>
      </c>
      <c r="C66" s="28" t="s">
        <v>10</v>
      </c>
      <c r="D66" s="25">
        <v>1275</v>
      </c>
      <c r="E66" s="305"/>
      <c r="F66" s="270">
        <f t="shared" si="5"/>
        <v>0</v>
      </c>
    </row>
    <row r="67" spans="1:10" ht="38.25" x14ac:dyDescent="0.25">
      <c r="A67" s="147" t="s">
        <v>105</v>
      </c>
      <c r="B67" s="2" t="s">
        <v>106</v>
      </c>
      <c r="C67" s="28" t="s">
        <v>10</v>
      </c>
      <c r="D67" s="25">
        <v>418</v>
      </c>
      <c r="E67" s="305"/>
      <c r="F67" s="270">
        <f>D67*E67</f>
        <v>0</v>
      </c>
    </row>
    <row r="68" spans="1:10" ht="38.25" x14ac:dyDescent="0.25">
      <c r="A68" s="147" t="s">
        <v>107</v>
      </c>
      <c r="B68" s="2" t="s">
        <v>108</v>
      </c>
      <c r="C68" s="28" t="s">
        <v>10</v>
      </c>
      <c r="D68" s="25">
        <v>418</v>
      </c>
      <c r="E68" s="305"/>
      <c r="F68" s="270">
        <f>D68*E68</f>
        <v>0</v>
      </c>
    </row>
    <row r="69" spans="1:10" s="42" customFormat="1" ht="27.75" customHeight="1" x14ac:dyDescent="0.25">
      <c r="A69" s="148" t="s">
        <v>109</v>
      </c>
      <c r="B69" s="27" t="s">
        <v>110</v>
      </c>
      <c r="C69" s="28" t="s">
        <v>10</v>
      </c>
      <c r="D69" s="25">
        <v>352</v>
      </c>
      <c r="E69" s="305"/>
      <c r="F69" s="270">
        <f>D69*E69</f>
        <v>0</v>
      </c>
    </row>
    <row r="70" spans="1:10" ht="38.25" x14ac:dyDescent="0.25">
      <c r="A70" s="147" t="s">
        <v>111</v>
      </c>
      <c r="B70" s="2" t="s">
        <v>112</v>
      </c>
      <c r="C70" s="28" t="s">
        <v>10</v>
      </c>
      <c r="D70" s="25">
        <v>448</v>
      </c>
      <c r="E70" s="305"/>
      <c r="F70" s="270">
        <f>D70*E70</f>
        <v>0</v>
      </c>
    </row>
    <row r="71" spans="1:10" ht="38.25" x14ac:dyDescent="0.25">
      <c r="A71" s="147" t="s">
        <v>113</v>
      </c>
      <c r="B71" s="2" t="s">
        <v>114</v>
      </c>
      <c r="C71" s="28" t="s">
        <v>10</v>
      </c>
      <c r="D71" s="25">
        <v>448</v>
      </c>
      <c r="E71" s="305"/>
      <c r="F71" s="270">
        <f>D71*E71</f>
        <v>0</v>
      </c>
    </row>
    <row r="72" spans="1:10" x14ac:dyDescent="0.25">
      <c r="A72" s="38" t="s">
        <v>99</v>
      </c>
      <c r="B72" s="10" t="s">
        <v>115</v>
      </c>
      <c r="C72" s="10"/>
      <c r="D72" s="39"/>
      <c r="E72" s="312"/>
      <c r="F72" s="291">
        <f>SUM(F65:F71)</f>
        <v>0</v>
      </c>
    </row>
    <row r="73" spans="1:10" x14ac:dyDescent="0.25">
      <c r="A73" s="15"/>
      <c r="B73" s="44"/>
      <c r="C73" s="46"/>
      <c r="D73" s="47"/>
      <c r="E73" s="314"/>
      <c r="F73" s="298"/>
      <c r="G73" s="48"/>
    </row>
    <row r="74" spans="1:10" x14ac:dyDescent="0.25">
      <c r="A74" s="38" t="s">
        <v>116</v>
      </c>
      <c r="B74" s="10" t="s">
        <v>117</v>
      </c>
      <c r="C74" s="10"/>
      <c r="D74" s="39"/>
      <c r="E74" s="312"/>
      <c r="F74" s="291"/>
    </row>
    <row r="75" spans="1:10" ht="38.25" x14ac:dyDescent="0.25">
      <c r="A75" s="147" t="s">
        <v>118</v>
      </c>
      <c r="B75" s="2" t="s">
        <v>119</v>
      </c>
      <c r="C75" s="28" t="s">
        <v>10</v>
      </c>
      <c r="D75" s="25">
        <v>1595</v>
      </c>
      <c r="E75" s="305"/>
      <c r="F75" s="270">
        <f t="shared" ref="F75" si="6">D75*E75</f>
        <v>0</v>
      </c>
    </row>
    <row r="76" spans="1:10" ht="153" x14ac:dyDescent="0.25">
      <c r="A76" s="147" t="s">
        <v>120</v>
      </c>
      <c r="B76" s="2" t="s">
        <v>121</v>
      </c>
      <c r="C76" s="28" t="s">
        <v>10</v>
      </c>
      <c r="D76" s="25">
        <v>774</v>
      </c>
      <c r="E76" s="305"/>
      <c r="F76" s="270">
        <f>D76*E76</f>
        <v>0</v>
      </c>
    </row>
    <row r="77" spans="1:10" ht="103.5" customHeight="1" x14ac:dyDescent="0.25">
      <c r="A77" s="147" t="s">
        <v>122</v>
      </c>
      <c r="B77" s="2" t="s">
        <v>123</v>
      </c>
      <c r="C77" s="28" t="s">
        <v>51</v>
      </c>
      <c r="D77" s="25">
        <v>483</v>
      </c>
      <c r="E77" s="305"/>
      <c r="F77" s="270">
        <f>D77*E77</f>
        <v>0</v>
      </c>
    </row>
    <row r="78" spans="1:10" ht="51" x14ac:dyDescent="0.25">
      <c r="A78" s="147" t="s">
        <v>124</v>
      </c>
      <c r="B78" s="2" t="s">
        <v>125</v>
      </c>
      <c r="C78" s="28" t="s">
        <v>10</v>
      </c>
      <c r="D78" s="25">
        <v>774</v>
      </c>
      <c r="E78" s="305"/>
      <c r="F78" s="270">
        <f>D78*E78</f>
        <v>0</v>
      </c>
      <c r="J78" s="7" t="s">
        <v>126</v>
      </c>
    </row>
    <row r="79" spans="1:10" ht="38.25" x14ac:dyDescent="0.25">
      <c r="A79" s="147" t="s">
        <v>127</v>
      </c>
      <c r="B79" s="2" t="s">
        <v>128</v>
      </c>
      <c r="C79" s="28" t="s">
        <v>10</v>
      </c>
      <c r="D79" s="25">
        <v>774</v>
      </c>
      <c r="E79" s="305"/>
      <c r="F79" s="270">
        <f>D79*E79</f>
        <v>0</v>
      </c>
    </row>
    <row r="80" spans="1:10" x14ac:dyDescent="0.25">
      <c r="A80" s="38" t="s">
        <v>116</v>
      </c>
      <c r="B80" s="10" t="s">
        <v>129</v>
      </c>
      <c r="C80" s="10"/>
      <c r="D80" s="39"/>
      <c r="E80" s="312"/>
      <c r="F80" s="291">
        <f>SUM(F75:F79)</f>
        <v>0</v>
      </c>
    </row>
    <row r="81" spans="1:10" x14ac:dyDescent="0.25">
      <c r="A81" s="15"/>
      <c r="B81" s="44"/>
      <c r="C81" s="46"/>
      <c r="D81" s="47"/>
      <c r="E81" s="314"/>
      <c r="F81" s="298"/>
      <c r="G81" s="48"/>
    </row>
    <row r="82" spans="1:10" x14ac:dyDescent="0.25">
      <c r="A82" s="38" t="s">
        <v>130</v>
      </c>
      <c r="B82" s="10" t="s">
        <v>131</v>
      </c>
      <c r="C82" s="10"/>
      <c r="D82" s="39"/>
      <c r="E82" s="312"/>
      <c r="F82" s="291"/>
    </row>
    <row r="83" spans="1:10" s="42" customFormat="1" ht="89.25" x14ac:dyDescent="0.25">
      <c r="A83" s="148" t="s">
        <v>132</v>
      </c>
      <c r="B83" s="27" t="s">
        <v>133</v>
      </c>
      <c r="C83" s="28" t="s">
        <v>10</v>
      </c>
      <c r="D83" s="25">
        <v>418</v>
      </c>
      <c r="E83" s="305"/>
      <c r="F83" s="270">
        <f>D83*E83</f>
        <v>0</v>
      </c>
      <c r="I83" s="49"/>
      <c r="J83" s="49"/>
    </row>
    <row r="84" spans="1:10" x14ac:dyDescent="0.25">
      <c r="A84" s="38" t="s">
        <v>130</v>
      </c>
      <c r="B84" s="10" t="s">
        <v>134</v>
      </c>
      <c r="C84" s="10"/>
      <c r="D84" s="39"/>
      <c r="E84" s="312"/>
      <c r="F84" s="291">
        <f>SUM(F83)</f>
        <v>0</v>
      </c>
    </row>
    <row r="85" spans="1:10" x14ac:dyDescent="0.25">
      <c r="A85" s="16"/>
      <c r="B85" s="44"/>
      <c r="C85" s="44"/>
      <c r="D85" s="45"/>
      <c r="E85" s="311"/>
      <c r="F85" s="298"/>
      <c r="G85" s="48"/>
    </row>
    <row r="86" spans="1:10" x14ac:dyDescent="0.25">
      <c r="A86" s="38" t="s">
        <v>135</v>
      </c>
      <c r="B86" s="10" t="s">
        <v>136</v>
      </c>
      <c r="C86" s="10"/>
      <c r="D86" s="39"/>
      <c r="E86" s="310"/>
      <c r="F86" s="291"/>
    </row>
    <row r="87" spans="1:10" ht="51" x14ac:dyDescent="0.25">
      <c r="A87" s="147" t="s">
        <v>137</v>
      </c>
      <c r="B87" s="2" t="s">
        <v>138</v>
      </c>
      <c r="C87" s="28" t="s">
        <v>51</v>
      </c>
      <c r="D87" s="25">
        <v>123</v>
      </c>
      <c r="E87" s="305"/>
      <c r="F87" s="270">
        <f>D87*E87</f>
        <v>0</v>
      </c>
    </row>
    <row r="88" spans="1:10" ht="102" x14ac:dyDescent="0.25">
      <c r="A88" s="147" t="s">
        <v>139</v>
      </c>
      <c r="B88" s="2" t="s">
        <v>140</v>
      </c>
      <c r="C88" s="28" t="s">
        <v>51</v>
      </c>
      <c r="D88" s="25">
        <v>517</v>
      </c>
      <c r="E88" s="305"/>
      <c r="F88" s="270">
        <f t="shared" ref="F88" si="7">D88*E88</f>
        <v>0</v>
      </c>
    </row>
    <row r="89" spans="1:10" ht="54.75" customHeight="1" x14ac:dyDescent="0.25">
      <c r="A89" s="147" t="s">
        <v>141</v>
      </c>
      <c r="B89" s="2" t="s">
        <v>142</v>
      </c>
      <c r="C89" s="28" t="s">
        <v>51</v>
      </c>
      <c r="D89" s="25">
        <v>101</v>
      </c>
      <c r="E89" s="305"/>
      <c r="F89" s="270">
        <f>D89*E89</f>
        <v>0</v>
      </c>
    </row>
    <row r="90" spans="1:10" x14ac:dyDescent="0.25">
      <c r="A90" s="38" t="s">
        <v>135</v>
      </c>
      <c r="B90" s="10" t="s">
        <v>143</v>
      </c>
      <c r="C90" s="10"/>
      <c r="D90" s="39"/>
      <c r="E90" s="310"/>
      <c r="F90" s="291">
        <f>SUM(F87:F89)</f>
        <v>0</v>
      </c>
    </row>
    <row r="91" spans="1:10" x14ac:dyDescent="0.25">
      <c r="A91" s="16"/>
      <c r="B91" s="44"/>
      <c r="C91" s="44"/>
      <c r="D91" s="45"/>
      <c r="E91" s="311"/>
      <c r="F91" s="297"/>
    </row>
    <row r="92" spans="1:10" x14ac:dyDescent="0.25">
      <c r="A92" s="38" t="s">
        <v>144</v>
      </c>
      <c r="B92" s="10" t="s">
        <v>145</v>
      </c>
      <c r="C92" s="10"/>
      <c r="D92" s="39"/>
      <c r="E92" s="312"/>
      <c r="F92" s="291"/>
    </row>
    <row r="93" spans="1:10" ht="25.5" x14ac:dyDescent="0.25">
      <c r="A93" s="147" t="s">
        <v>146</v>
      </c>
      <c r="B93" s="2" t="s">
        <v>147</v>
      </c>
      <c r="C93" s="28" t="s">
        <v>10</v>
      </c>
      <c r="D93" s="25">
        <v>1595</v>
      </c>
      <c r="E93" s="305"/>
      <c r="F93" s="270">
        <f t="shared" ref="F93" si="8">D93*E93</f>
        <v>0</v>
      </c>
    </row>
    <row r="94" spans="1:10" x14ac:dyDescent="0.25">
      <c r="A94" s="10" t="s">
        <v>144</v>
      </c>
      <c r="B94" s="10" t="s">
        <v>148</v>
      </c>
      <c r="C94" s="10"/>
      <c r="D94" s="39"/>
      <c r="E94" s="312"/>
      <c r="F94" s="291">
        <f>SUM(F93)</f>
        <v>0</v>
      </c>
    </row>
    <row r="95" spans="1:10" x14ac:dyDescent="0.25">
      <c r="A95" s="15"/>
      <c r="B95" s="50"/>
      <c r="C95" s="51"/>
      <c r="D95" s="52"/>
      <c r="E95" s="315"/>
      <c r="F95" s="292"/>
      <c r="G95" s="48"/>
    </row>
    <row r="96" spans="1:10" x14ac:dyDescent="0.25">
      <c r="A96" s="15"/>
      <c r="B96" s="16"/>
      <c r="C96" s="54"/>
      <c r="D96" s="18"/>
      <c r="E96" s="307"/>
      <c r="F96" s="293"/>
      <c r="G96" s="48"/>
    </row>
    <row r="97" spans="1:6" s="48" customFormat="1" x14ac:dyDescent="0.25">
      <c r="A97" s="33"/>
      <c r="B97" s="55" t="s">
        <v>149</v>
      </c>
      <c r="C97" s="56"/>
      <c r="D97" s="57"/>
      <c r="E97" s="316"/>
      <c r="F97" s="269">
        <f>F39+F27+F20+F52+F62+F72+F80+F84+F90+F94</f>
        <v>0</v>
      </c>
    </row>
    <row r="98" spans="1:6" x14ac:dyDescent="0.25">
      <c r="D98" s="59"/>
      <c r="E98" s="317"/>
      <c r="F98" s="270"/>
    </row>
    <row r="99" spans="1:6" s="60" customFormat="1" x14ac:dyDescent="0.25">
      <c r="A99" s="33"/>
      <c r="B99" s="55" t="s">
        <v>150</v>
      </c>
      <c r="C99" s="56"/>
      <c r="D99" s="57"/>
      <c r="E99" s="316"/>
      <c r="F99" s="269">
        <f>F97*0.25</f>
        <v>0</v>
      </c>
    </row>
    <row r="100" spans="1:6" s="48" customFormat="1" x14ac:dyDescent="0.25">
      <c r="A100" s="33"/>
      <c r="B100" s="61"/>
      <c r="C100" s="35"/>
      <c r="D100" s="62"/>
      <c r="E100" s="318"/>
      <c r="F100" s="271"/>
    </row>
    <row r="101" spans="1:6" s="48" customFormat="1" x14ac:dyDescent="0.25">
      <c r="A101" s="33"/>
      <c r="B101" s="55" t="s">
        <v>151</v>
      </c>
      <c r="C101" s="56"/>
      <c r="D101" s="65"/>
      <c r="E101" s="319"/>
      <c r="F101" s="269">
        <f>F97+F99</f>
        <v>0</v>
      </c>
    </row>
    <row r="102" spans="1:6" s="48" customFormat="1" x14ac:dyDescent="0.25">
      <c r="A102" s="33"/>
      <c r="B102" s="61"/>
      <c r="C102" s="35"/>
      <c r="D102" s="62"/>
      <c r="E102" s="63"/>
      <c r="F102" s="64"/>
    </row>
    <row r="103" spans="1:6" s="48" customFormat="1" x14ac:dyDescent="0.25">
      <c r="A103" s="33"/>
      <c r="B103" s="61"/>
      <c r="C103" s="35"/>
      <c r="D103" s="67"/>
      <c r="E103" s="63"/>
      <c r="F103" s="64"/>
    </row>
    <row r="104" spans="1:6" s="48" customFormat="1" x14ac:dyDescent="0.25">
      <c r="A104" s="33"/>
      <c r="B104" s="61"/>
      <c r="C104" s="35"/>
      <c r="D104" s="67"/>
      <c r="E104" s="63"/>
      <c r="F104" s="64"/>
    </row>
    <row r="105" spans="1:6" s="48" customFormat="1" x14ac:dyDescent="0.25">
      <c r="A105" s="33"/>
      <c r="B105" s="61"/>
      <c r="C105" s="35"/>
      <c r="D105" s="67"/>
      <c r="E105" s="63"/>
      <c r="F105" s="64"/>
    </row>
    <row r="106" spans="1:6" s="48" customFormat="1" x14ac:dyDescent="0.25">
      <c r="A106" s="33"/>
      <c r="B106" s="61"/>
      <c r="C106" s="35"/>
      <c r="D106" s="67"/>
      <c r="E106" s="63"/>
      <c r="F106" s="64"/>
    </row>
    <row r="107" spans="1:6" s="48" customFormat="1" x14ac:dyDescent="0.25">
      <c r="A107" s="33"/>
      <c r="B107" s="61"/>
      <c r="C107" s="35"/>
      <c r="D107" s="67"/>
      <c r="E107" s="63"/>
      <c r="F107" s="64"/>
    </row>
    <row r="108" spans="1:6" s="48" customFormat="1" x14ac:dyDescent="0.25">
      <c r="A108" s="33"/>
      <c r="B108" s="68"/>
      <c r="C108" s="69"/>
      <c r="D108" s="67"/>
      <c r="E108" s="63"/>
      <c r="F108" s="64"/>
    </row>
    <row r="109" spans="1:6" s="48" customFormat="1" x14ac:dyDescent="0.25">
      <c r="A109" s="33"/>
      <c r="B109" s="68"/>
      <c r="C109" s="69"/>
      <c r="D109" s="67"/>
      <c r="E109" s="63"/>
      <c r="F109" s="64"/>
    </row>
    <row r="110" spans="1:6" s="48" customFormat="1" x14ac:dyDescent="0.25">
      <c r="A110" s="33"/>
      <c r="B110" s="61"/>
      <c r="C110" s="69"/>
      <c r="D110" s="67"/>
      <c r="E110" s="63"/>
      <c r="F110" s="64"/>
    </row>
    <row r="111" spans="1:6" s="48" customFormat="1" x14ac:dyDescent="0.25">
      <c r="A111" s="33"/>
      <c r="B111" s="61"/>
      <c r="C111" s="69"/>
      <c r="D111" s="67"/>
      <c r="E111" s="63"/>
      <c r="F111" s="64"/>
    </row>
    <row r="112" spans="1:6" s="48" customFormat="1" x14ac:dyDescent="0.25">
      <c r="A112" s="33"/>
      <c r="B112" s="61"/>
      <c r="C112" s="35"/>
      <c r="D112" s="67"/>
      <c r="E112" s="63"/>
      <c r="F112" s="64"/>
    </row>
    <row r="113" spans="1:9" s="48" customFormat="1" x14ac:dyDescent="0.25">
      <c r="A113" s="33"/>
      <c r="B113" s="61"/>
      <c r="C113" s="35"/>
      <c r="D113" s="67"/>
      <c r="E113" s="63"/>
      <c r="F113" s="64"/>
    </row>
    <row r="114" spans="1:9" s="48" customFormat="1" x14ac:dyDescent="0.25">
      <c r="A114" s="33"/>
      <c r="B114" s="61"/>
      <c r="C114" s="69"/>
      <c r="D114" s="67"/>
      <c r="E114" s="63"/>
      <c r="F114" s="64"/>
    </row>
    <row r="115" spans="1:9" s="48" customFormat="1" x14ac:dyDescent="0.25">
      <c r="A115" s="33"/>
      <c r="B115" s="61"/>
      <c r="C115" s="69"/>
      <c r="D115" s="67"/>
      <c r="E115" s="63"/>
      <c r="F115" s="64"/>
    </row>
    <row r="116" spans="1:9" s="48" customFormat="1" x14ac:dyDescent="0.25">
      <c r="A116" s="33"/>
      <c r="B116" s="61"/>
      <c r="C116" s="35"/>
      <c r="D116" s="67"/>
      <c r="E116" s="63"/>
      <c r="F116" s="64"/>
    </row>
    <row r="117" spans="1:9" s="48" customFormat="1" x14ac:dyDescent="0.25">
      <c r="A117" s="33"/>
      <c r="B117" s="61"/>
      <c r="C117" s="35"/>
      <c r="D117" s="67"/>
      <c r="E117" s="63"/>
      <c r="F117" s="64"/>
    </row>
    <row r="118" spans="1:9" s="48" customFormat="1" x14ac:dyDescent="0.25">
      <c r="A118" s="33"/>
      <c r="B118" s="61"/>
      <c r="C118" s="35"/>
      <c r="D118" s="67"/>
      <c r="E118" s="63"/>
      <c r="F118" s="64"/>
      <c r="I118" s="61"/>
    </row>
    <row r="119" spans="1:9" s="48" customFormat="1" x14ac:dyDescent="0.25">
      <c r="A119" s="33"/>
      <c r="B119" s="61"/>
      <c r="C119" s="35"/>
      <c r="D119" s="67"/>
      <c r="E119" s="63"/>
      <c r="F119" s="64"/>
    </row>
    <row r="120" spans="1:9" s="48" customFormat="1" x14ac:dyDescent="0.25">
      <c r="A120" s="33"/>
      <c r="B120" s="61"/>
      <c r="C120" s="35"/>
      <c r="D120" s="67"/>
      <c r="E120" s="63"/>
      <c r="F120" s="64"/>
    </row>
    <row r="121" spans="1:9" s="48" customFormat="1" x14ac:dyDescent="0.25">
      <c r="A121" s="33"/>
      <c r="B121" s="61"/>
      <c r="C121" s="35"/>
      <c r="D121" s="67"/>
      <c r="E121" s="63"/>
      <c r="F121" s="64"/>
    </row>
    <row r="122" spans="1:9" s="48" customFormat="1" x14ac:dyDescent="0.25">
      <c r="A122" s="33"/>
      <c r="B122" s="61"/>
      <c r="C122" s="35"/>
      <c r="D122" s="67"/>
      <c r="E122" s="63"/>
      <c r="F122" s="64"/>
    </row>
    <row r="123" spans="1:9" s="48" customFormat="1" x14ac:dyDescent="0.25">
      <c r="A123" s="33"/>
      <c r="B123" s="61"/>
      <c r="C123" s="35"/>
      <c r="D123" s="67"/>
      <c r="E123" s="63"/>
      <c r="F123" s="64"/>
    </row>
    <row r="124" spans="1:9" s="48" customFormat="1" x14ac:dyDescent="0.25">
      <c r="A124" s="33"/>
      <c r="B124" s="61"/>
      <c r="C124" s="35"/>
      <c r="D124" s="67"/>
      <c r="E124" s="63"/>
      <c r="F124" s="64"/>
    </row>
    <row r="125" spans="1:9" s="48" customFormat="1" x14ac:dyDescent="0.25">
      <c r="A125" s="33"/>
      <c r="B125" s="61"/>
      <c r="C125" s="35"/>
      <c r="D125" s="67"/>
      <c r="E125" s="63"/>
      <c r="F125" s="64"/>
    </row>
    <row r="126" spans="1:9" s="48" customFormat="1" x14ac:dyDescent="0.25">
      <c r="A126" s="33"/>
      <c r="B126" s="61"/>
      <c r="C126" s="35"/>
      <c r="D126" s="67"/>
      <c r="E126" s="63"/>
      <c r="F126" s="64"/>
    </row>
    <row r="127" spans="1:9" s="48" customFormat="1" x14ac:dyDescent="0.25">
      <c r="A127" s="33"/>
      <c r="B127" s="61"/>
      <c r="C127" s="35"/>
      <c r="D127" s="67"/>
      <c r="E127" s="63"/>
      <c r="F127" s="64"/>
    </row>
    <row r="128" spans="1:9" s="48" customFormat="1" x14ac:dyDescent="0.25">
      <c r="A128" s="33"/>
      <c r="B128" s="61"/>
      <c r="C128" s="35"/>
      <c r="D128" s="67"/>
      <c r="E128" s="63"/>
      <c r="F128" s="64"/>
    </row>
    <row r="129" spans="1:6" s="48" customFormat="1" x14ac:dyDescent="0.25">
      <c r="A129" s="33"/>
      <c r="B129" s="61"/>
      <c r="C129" s="35"/>
      <c r="D129" s="67"/>
      <c r="E129" s="63"/>
      <c r="F129" s="64"/>
    </row>
    <row r="130" spans="1:6" s="48" customFormat="1" x14ac:dyDescent="0.25">
      <c r="A130" s="33"/>
      <c r="B130" s="34"/>
      <c r="C130" s="35"/>
      <c r="D130" s="70"/>
      <c r="E130" s="71"/>
      <c r="F130" s="72"/>
    </row>
    <row r="131" spans="1:6" s="48" customFormat="1" x14ac:dyDescent="0.25">
      <c r="A131" s="33"/>
      <c r="B131" s="34"/>
      <c r="C131" s="35"/>
      <c r="D131" s="70"/>
      <c r="E131" s="71"/>
      <c r="F131" s="72"/>
    </row>
    <row r="132" spans="1:6" s="60" customFormat="1" x14ac:dyDescent="0.25">
      <c r="A132" s="33"/>
      <c r="B132" s="34"/>
      <c r="C132" s="35"/>
      <c r="D132" s="70"/>
      <c r="E132" s="71"/>
      <c r="F132" s="72"/>
    </row>
    <row r="133" spans="1:6" s="48" customFormat="1" x14ac:dyDescent="0.25">
      <c r="A133" s="33"/>
      <c r="B133" s="61"/>
      <c r="C133" s="35"/>
      <c r="D133" s="67"/>
      <c r="E133" s="63"/>
      <c r="F133" s="64"/>
    </row>
    <row r="134" spans="1:6" s="48" customFormat="1" x14ac:dyDescent="0.25">
      <c r="A134" s="33"/>
      <c r="B134" s="61"/>
      <c r="C134" s="35"/>
      <c r="D134" s="67"/>
      <c r="E134" s="63"/>
      <c r="F134" s="64"/>
    </row>
    <row r="135" spans="1:6" s="48" customFormat="1" x14ac:dyDescent="0.25">
      <c r="A135" s="33"/>
      <c r="B135" s="61"/>
      <c r="C135" s="35"/>
      <c r="D135" s="67"/>
      <c r="E135" s="63"/>
      <c r="F135" s="64"/>
    </row>
    <row r="136" spans="1:6" s="48" customFormat="1" x14ac:dyDescent="0.25">
      <c r="A136" s="33"/>
      <c r="B136" s="61"/>
      <c r="C136" s="35"/>
      <c r="D136" s="67"/>
      <c r="E136" s="63"/>
      <c r="F136" s="64"/>
    </row>
    <row r="137" spans="1:6" s="48" customFormat="1" x14ac:dyDescent="0.25">
      <c r="A137" s="33"/>
      <c r="B137" s="34"/>
      <c r="C137" s="35"/>
      <c r="D137" s="70"/>
      <c r="E137" s="71"/>
      <c r="F137" s="72"/>
    </row>
    <row r="138" spans="1:6" s="48" customFormat="1" x14ac:dyDescent="0.25">
      <c r="A138" s="33"/>
      <c r="B138" s="61"/>
      <c r="C138" s="35"/>
      <c r="D138" s="67"/>
      <c r="E138" s="63"/>
      <c r="F138" s="64"/>
    </row>
    <row r="139" spans="1:6" s="60" customFormat="1" x14ac:dyDescent="0.25">
      <c r="A139" s="33"/>
      <c r="B139" s="34"/>
      <c r="C139" s="35"/>
      <c r="D139" s="70"/>
      <c r="E139" s="71"/>
      <c r="F139" s="72"/>
    </row>
    <row r="140" spans="1:6" s="48" customFormat="1" x14ac:dyDescent="0.25">
      <c r="A140" s="33"/>
      <c r="B140" s="61"/>
      <c r="C140" s="35"/>
      <c r="D140" s="67"/>
      <c r="E140" s="63"/>
      <c r="F140" s="64"/>
    </row>
    <row r="141" spans="1:6" s="48" customFormat="1" x14ac:dyDescent="0.25">
      <c r="A141" s="33"/>
      <c r="B141" s="61"/>
      <c r="C141" s="35"/>
      <c r="D141" s="67"/>
      <c r="E141" s="63"/>
      <c r="F141" s="64"/>
    </row>
    <row r="142" spans="1:6" s="48" customFormat="1" x14ac:dyDescent="0.25">
      <c r="A142" s="33"/>
      <c r="B142" s="61"/>
      <c r="C142" s="35"/>
      <c r="D142" s="67"/>
      <c r="E142" s="63"/>
      <c r="F142" s="64"/>
    </row>
    <row r="143" spans="1:6" s="48" customFormat="1" x14ac:dyDescent="0.25">
      <c r="A143" s="33"/>
      <c r="B143" s="61"/>
      <c r="C143" s="35"/>
      <c r="D143" s="67"/>
      <c r="E143" s="63"/>
      <c r="F143" s="64"/>
    </row>
    <row r="144" spans="1:6" s="48" customFormat="1" x14ac:dyDescent="0.25">
      <c r="A144" s="33"/>
      <c r="B144" s="61"/>
      <c r="C144" s="35"/>
      <c r="D144" s="67"/>
      <c r="E144" s="63"/>
      <c r="F144" s="64"/>
    </row>
    <row r="145" spans="1:6" s="48" customFormat="1" x14ac:dyDescent="0.25">
      <c r="A145" s="33"/>
      <c r="B145" s="61"/>
      <c r="C145" s="35"/>
      <c r="D145" s="67"/>
      <c r="E145" s="63"/>
      <c r="F145" s="64"/>
    </row>
    <row r="146" spans="1:6" s="48" customFormat="1" x14ac:dyDescent="0.25">
      <c r="A146" s="33"/>
      <c r="B146" s="61"/>
      <c r="C146" s="35"/>
      <c r="D146" s="67"/>
      <c r="E146" s="63"/>
      <c r="F146" s="64"/>
    </row>
    <row r="147" spans="1:6" s="48" customFormat="1" x14ac:dyDescent="0.25">
      <c r="A147" s="33"/>
      <c r="B147" s="61"/>
      <c r="C147" s="35"/>
      <c r="D147" s="67"/>
      <c r="E147" s="63"/>
      <c r="F147" s="64"/>
    </row>
    <row r="148" spans="1:6" s="48" customFormat="1" x14ac:dyDescent="0.25">
      <c r="A148" s="33"/>
      <c r="B148" s="61"/>
      <c r="C148" s="35"/>
      <c r="D148" s="67"/>
      <c r="E148" s="63"/>
      <c r="F148" s="64"/>
    </row>
    <row r="149" spans="1:6" s="48" customFormat="1" x14ac:dyDescent="0.25">
      <c r="A149" s="33"/>
      <c r="B149" s="61"/>
      <c r="C149" s="35"/>
      <c r="D149" s="67"/>
      <c r="E149" s="63"/>
      <c r="F149" s="64"/>
    </row>
    <row r="150" spans="1:6" s="48" customFormat="1" x14ac:dyDescent="0.25">
      <c r="A150" s="33"/>
      <c r="B150" s="61"/>
      <c r="C150" s="35"/>
      <c r="D150" s="67"/>
      <c r="E150" s="63"/>
      <c r="F150" s="64"/>
    </row>
    <row r="151" spans="1:6" s="48" customFormat="1" x14ac:dyDescent="0.25">
      <c r="A151" s="33"/>
      <c r="B151" s="61"/>
      <c r="C151" s="35"/>
      <c r="D151" s="67"/>
      <c r="E151" s="63"/>
      <c r="F151" s="64"/>
    </row>
    <row r="152" spans="1:6" s="48" customFormat="1" x14ac:dyDescent="0.25">
      <c r="A152" s="33"/>
      <c r="B152" s="61"/>
      <c r="C152" s="35"/>
      <c r="D152" s="67"/>
      <c r="E152" s="63"/>
      <c r="F152" s="64"/>
    </row>
    <row r="153" spans="1:6" s="48" customFormat="1" x14ac:dyDescent="0.25">
      <c r="A153" s="33"/>
      <c r="B153" s="61"/>
      <c r="C153" s="35"/>
      <c r="D153" s="67"/>
      <c r="E153" s="63"/>
      <c r="F153" s="64"/>
    </row>
    <row r="154" spans="1:6" s="48" customFormat="1" x14ac:dyDescent="0.25">
      <c r="A154" s="33"/>
      <c r="B154" s="61"/>
      <c r="C154" s="35"/>
      <c r="D154" s="67"/>
      <c r="E154" s="63"/>
      <c r="F154" s="64"/>
    </row>
    <row r="155" spans="1:6" s="48" customFormat="1" x14ac:dyDescent="0.25">
      <c r="A155" s="33"/>
      <c r="B155" s="61"/>
      <c r="C155" s="35"/>
      <c r="D155" s="67"/>
      <c r="E155" s="63"/>
      <c r="F155" s="64"/>
    </row>
    <row r="156" spans="1:6" s="48" customFormat="1" x14ac:dyDescent="0.25">
      <c r="A156" s="33"/>
      <c r="B156" s="61"/>
      <c r="C156" s="35"/>
      <c r="D156" s="67"/>
      <c r="E156" s="63"/>
      <c r="F156" s="64"/>
    </row>
    <row r="157" spans="1:6" s="48" customFormat="1" x14ac:dyDescent="0.25">
      <c r="A157" s="33"/>
      <c r="B157" s="61"/>
      <c r="C157" s="35"/>
      <c r="D157" s="67"/>
      <c r="E157" s="63"/>
      <c r="F157" s="64"/>
    </row>
    <row r="158" spans="1:6" s="48" customFormat="1" x14ac:dyDescent="0.25">
      <c r="A158" s="33"/>
      <c r="B158" s="61"/>
      <c r="C158" s="35"/>
      <c r="D158" s="67"/>
      <c r="E158" s="63"/>
      <c r="F158" s="64"/>
    </row>
    <row r="159" spans="1:6" s="48" customFormat="1" x14ac:dyDescent="0.25">
      <c r="A159" s="33"/>
      <c r="B159" s="61"/>
      <c r="C159" s="35"/>
      <c r="D159" s="67"/>
      <c r="E159" s="63"/>
      <c r="F159" s="64"/>
    </row>
    <row r="160" spans="1:6" s="48" customFormat="1" x14ac:dyDescent="0.25">
      <c r="A160" s="33"/>
      <c r="B160" s="61"/>
      <c r="C160" s="35"/>
      <c r="D160" s="67"/>
      <c r="E160" s="63"/>
      <c r="F160" s="64"/>
    </row>
    <row r="161" spans="1:6" s="48" customFormat="1" x14ac:dyDescent="0.25">
      <c r="A161" s="33"/>
      <c r="B161" s="61"/>
      <c r="C161" s="35"/>
      <c r="D161" s="67"/>
      <c r="E161" s="63"/>
      <c r="F161" s="64"/>
    </row>
    <row r="162" spans="1:6" s="48" customFormat="1" x14ac:dyDescent="0.25">
      <c r="A162" s="33"/>
      <c r="B162" s="61"/>
      <c r="C162" s="35"/>
      <c r="D162" s="67"/>
      <c r="E162" s="63"/>
      <c r="F162" s="64"/>
    </row>
    <row r="163" spans="1:6" s="48" customFormat="1" x14ac:dyDescent="0.25">
      <c r="A163" s="33"/>
      <c r="B163" s="61"/>
      <c r="C163" s="35"/>
      <c r="D163" s="67"/>
      <c r="E163" s="63"/>
      <c r="F163" s="64"/>
    </row>
    <row r="164" spans="1:6" s="48" customFormat="1" x14ac:dyDescent="0.25">
      <c r="A164" s="33"/>
      <c r="B164" s="61"/>
      <c r="C164" s="35"/>
      <c r="D164" s="67"/>
      <c r="E164" s="63"/>
      <c r="F164" s="64"/>
    </row>
    <row r="165" spans="1:6" s="48" customFormat="1" x14ac:dyDescent="0.25">
      <c r="A165" s="33"/>
      <c r="B165" s="61"/>
      <c r="C165" s="35"/>
      <c r="D165" s="67"/>
      <c r="E165" s="63"/>
      <c r="F165" s="64"/>
    </row>
    <row r="166" spans="1:6" s="48" customFormat="1" x14ac:dyDescent="0.25">
      <c r="A166" s="33"/>
      <c r="B166" s="61"/>
      <c r="C166" s="35"/>
      <c r="D166" s="67"/>
      <c r="E166" s="63"/>
      <c r="F166" s="64"/>
    </row>
    <row r="167" spans="1:6" s="48" customFormat="1" x14ac:dyDescent="0.25">
      <c r="A167" s="33"/>
      <c r="B167" s="61"/>
      <c r="C167" s="35"/>
      <c r="D167" s="67"/>
      <c r="E167" s="63"/>
      <c r="F167" s="64"/>
    </row>
    <row r="168" spans="1:6" s="48" customFormat="1" x14ac:dyDescent="0.25">
      <c r="A168" s="33"/>
      <c r="B168" s="61"/>
      <c r="C168" s="35"/>
      <c r="D168" s="67"/>
      <c r="E168" s="63"/>
      <c r="F168" s="64"/>
    </row>
    <row r="169" spans="1:6" s="48" customFormat="1" x14ac:dyDescent="0.25">
      <c r="A169" s="33"/>
      <c r="B169" s="61"/>
      <c r="C169" s="35"/>
      <c r="D169" s="67"/>
      <c r="E169" s="63"/>
      <c r="F169" s="64"/>
    </row>
    <row r="170" spans="1:6" s="48" customFormat="1" x14ac:dyDescent="0.25">
      <c r="A170" s="33"/>
      <c r="B170" s="61"/>
      <c r="C170" s="35"/>
      <c r="D170" s="67"/>
      <c r="E170" s="63"/>
      <c r="F170" s="64"/>
    </row>
    <row r="171" spans="1:6" s="48" customFormat="1" x14ac:dyDescent="0.25">
      <c r="A171" s="33"/>
      <c r="B171" s="61"/>
      <c r="C171" s="35"/>
      <c r="D171" s="67"/>
      <c r="E171" s="63"/>
      <c r="F171" s="64"/>
    </row>
    <row r="172" spans="1:6" s="48" customFormat="1" x14ac:dyDescent="0.25">
      <c r="A172" s="33"/>
      <c r="B172" s="61"/>
      <c r="C172" s="35"/>
      <c r="D172" s="67"/>
      <c r="E172" s="63"/>
      <c r="F172" s="64"/>
    </row>
    <row r="173" spans="1:6" s="48" customFormat="1" x14ac:dyDescent="0.25">
      <c r="A173" s="33"/>
      <c r="B173" s="34"/>
      <c r="C173" s="35"/>
      <c r="D173" s="70"/>
      <c r="E173" s="71"/>
      <c r="F173" s="72"/>
    </row>
    <row r="174" spans="1:6" s="48" customFormat="1" x14ac:dyDescent="0.25">
      <c r="A174" s="33"/>
      <c r="B174" s="61"/>
      <c r="C174" s="35"/>
      <c r="D174" s="67"/>
      <c r="E174" s="63"/>
      <c r="F174" s="64"/>
    </row>
    <row r="175" spans="1:6" s="60" customFormat="1" x14ac:dyDescent="0.25">
      <c r="A175" s="33"/>
      <c r="B175" s="34"/>
      <c r="C175" s="35"/>
      <c r="D175" s="70"/>
      <c r="E175" s="71"/>
      <c r="F175" s="72"/>
    </row>
    <row r="176" spans="1:6" s="60" customFormat="1" x14ac:dyDescent="0.25">
      <c r="A176" s="33"/>
      <c r="B176" s="34"/>
      <c r="C176" s="35"/>
      <c r="D176" s="70"/>
      <c r="E176" s="71"/>
      <c r="F176" s="72"/>
    </row>
    <row r="177" spans="1:21" s="60" customFormat="1" x14ac:dyDescent="0.25">
      <c r="A177" s="33"/>
      <c r="B177" s="61"/>
      <c r="C177" s="35"/>
      <c r="D177" s="67"/>
      <c r="E177" s="63"/>
      <c r="F177" s="64"/>
      <c r="P177" s="73"/>
      <c r="Q177" s="61"/>
      <c r="R177" s="74"/>
      <c r="S177" s="75"/>
      <c r="T177" s="75"/>
      <c r="U177" s="76"/>
    </row>
    <row r="178" spans="1:21" s="60" customFormat="1" x14ac:dyDescent="0.25">
      <c r="A178" s="33"/>
      <c r="B178" s="61"/>
      <c r="C178" s="35"/>
      <c r="D178" s="67"/>
      <c r="E178" s="63"/>
      <c r="F178" s="64"/>
    </row>
    <row r="179" spans="1:21" s="48" customFormat="1" x14ac:dyDescent="0.25">
      <c r="A179" s="33"/>
      <c r="B179" s="34"/>
      <c r="C179" s="35"/>
      <c r="D179" s="70"/>
      <c r="E179" s="71"/>
      <c r="F179" s="72"/>
    </row>
    <row r="180" spans="1:21" s="48" customFormat="1" x14ac:dyDescent="0.25">
      <c r="A180" s="33"/>
      <c r="B180" s="61"/>
      <c r="C180" s="35"/>
      <c r="D180" s="67"/>
      <c r="E180" s="63"/>
      <c r="F180" s="64"/>
    </row>
    <row r="181" spans="1:21" s="60" customFormat="1" x14ac:dyDescent="0.25">
      <c r="A181" s="33"/>
      <c r="B181" s="34"/>
      <c r="C181" s="35"/>
      <c r="D181" s="70"/>
      <c r="E181" s="71"/>
      <c r="F181" s="72"/>
    </row>
    <row r="182" spans="1:21" s="48" customFormat="1" x14ac:dyDescent="0.25">
      <c r="A182" s="33"/>
      <c r="B182" s="61"/>
      <c r="C182" s="35"/>
      <c r="D182" s="67"/>
      <c r="E182" s="63"/>
      <c r="F182" s="64"/>
    </row>
    <row r="183" spans="1:21" s="48" customFormat="1" x14ac:dyDescent="0.25">
      <c r="A183" s="33"/>
      <c r="B183" s="61"/>
      <c r="C183" s="35"/>
      <c r="D183" s="67"/>
      <c r="E183" s="63"/>
      <c r="F183" s="64"/>
    </row>
    <row r="184" spans="1:21" s="48" customFormat="1" x14ac:dyDescent="0.25">
      <c r="A184" s="33"/>
      <c r="B184" s="61"/>
      <c r="C184" s="35"/>
      <c r="D184" s="67"/>
      <c r="E184" s="63"/>
      <c r="F184" s="64"/>
    </row>
    <row r="185" spans="1:21" s="48" customFormat="1" x14ac:dyDescent="0.25">
      <c r="A185" s="33"/>
      <c r="B185" s="77"/>
      <c r="C185" s="35"/>
      <c r="D185" s="67"/>
      <c r="E185" s="63"/>
      <c r="F185" s="64"/>
    </row>
    <row r="186" spans="1:21" s="48" customFormat="1" x14ac:dyDescent="0.25">
      <c r="A186" s="33"/>
      <c r="B186" s="77"/>
      <c r="C186" s="35"/>
      <c r="D186" s="67"/>
      <c r="E186" s="63"/>
      <c r="F186" s="64"/>
    </row>
    <row r="187" spans="1:21" s="48" customFormat="1" x14ac:dyDescent="0.25">
      <c r="A187" s="33"/>
      <c r="B187" s="77"/>
      <c r="C187" s="35"/>
      <c r="D187" s="67"/>
      <c r="E187" s="63"/>
      <c r="F187" s="64"/>
    </row>
    <row r="188" spans="1:21" s="48" customFormat="1" x14ac:dyDescent="0.25">
      <c r="A188" s="33"/>
      <c r="B188" s="77"/>
      <c r="C188" s="35"/>
      <c r="D188" s="67"/>
      <c r="E188" s="63"/>
      <c r="F188" s="64"/>
    </row>
    <row r="189" spans="1:21" s="48" customFormat="1" x14ac:dyDescent="0.25">
      <c r="A189" s="33"/>
      <c r="B189" s="77"/>
      <c r="C189" s="35"/>
      <c r="D189" s="67"/>
      <c r="E189" s="63"/>
      <c r="F189" s="64"/>
    </row>
    <row r="190" spans="1:21" s="48" customFormat="1" x14ac:dyDescent="0.25">
      <c r="A190" s="33"/>
      <c r="B190" s="77"/>
      <c r="C190" s="35"/>
      <c r="D190" s="67"/>
      <c r="E190" s="63"/>
      <c r="F190" s="64"/>
    </row>
    <row r="191" spans="1:21" s="48" customFormat="1" x14ac:dyDescent="0.25">
      <c r="A191" s="33"/>
      <c r="B191" s="77"/>
      <c r="C191" s="35"/>
      <c r="D191" s="67"/>
      <c r="E191" s="63"/>
      <c r="F191" s="64"/>
    </row>
    <row r="192" spans="1:21" s="48" customFormat="1" x14ac:dyDescent="0.25">
      <c r="A192" s="33"/>
      <c r="B192" s="77"/>
      <c r="C192" s="35"/>
      <c r="D192" s="67"/>
      <c r="E192" s="63"/>
      <c r="F192" s="64"/>
    </row>
    <row r="193" spans="1:6" s="48" customFormat="1" x14ac:dyDescent="0.25">
      <c r="A193" s="33"/>
      <c r="B193" s="77"/>
      <c r="C193" s="35"/>
      <c r="D193" s="67"/>
      <c r="E193" s="63"/>
      <c r="F193" s="64"/>
    </row>
    <row r="194" spans="1:6" s="48" customFormat="1" x14ac:dyDescent="0.25">
      <c r="A194" s="33"/>
      <c r="B194" s="77"/>
      <c r="C194" s="35"/>
      <c r="D194" s="67"/>
      <c r="E194" s="63"/>
      <c r="F194" s="64"/>
    </row>
    <row r="195" spans="1:6" s="48" customFormat="1" x14ac:dyDescent="0.25">
      <c r="A195" s="33"/>
      <c r="B195" s="77"/>
      <c r="C195" s="35"/>
      <c r="D195" s="67"/>
      <c r="E195" s="63"/>
      <c r="F195" s="64"/>
    </row>
    <row r="196" spans="1:6" s="48" customFormat="1" x14ac:dyDescent="0.25">
      <c r="A196" s="33"/>
      <c r="B196" s="77"/>
      <c r="C196" s="35"/>
      <c r="D196" s="67"/>
      <c r="E196" s="63"/>
      <c r="F196" s="64"/>
    </row>
    <row r="197" spans="1:6" s="48" customFormat="1" x14ac:dyDescent="0.25">
      <c r="A197" s="33"/>
      <c r="B197" s="77"/>
      <c r="C197" s="35"/>
      <c r="D197" s="67"/>
      <c r="E197" s="63"/>
      <c r="F197" s="64"/>
    </row>
    <row r="198" spans="1:6" s="48" customFormat="1" x14ac:dyDescent="0.25">
      <c r="A198" s="33"/>
      <c r="B198" s="77"/>
      <c r="C198" s="35"/>
      <c r="D198" s="67"/>
      <c r="E198" s="63"/>
      <c r="F198" s="64"/>
    </row>
    <row r="199" spans="1:6" s="48" customFormat="1" x14ac:dyDescent="0.25">
      <c r="A199" s="33"/>
      <c r="B199" s="61"/>
      <c r="C199" s="35"/>
      <c r="D199" s="67"/>
      <c r="E199" s="63"/>
      <c r="F199" s="64"/>
    </row>
    <row r="200" spans="1:6" s="48" customFormat="1" x14ac:dyDescent="0.25">
      <c r="A200" s="33"/>
      <c r="B200" s="34"/>
      <c r="C200" s="35"/>
      <c r="D200" s="70"/>
      <c r="E200" s="71"/>
      <c r="F200" s="72"/>
    </row>
    <row r="201" spans="1:6" s="48" customFormat="1" x14ac:dyDescent="0.25">
      <c r="A201" s="33"/>
      <c r="B201" s="34"/>
      <c r="C201" s="35"/>
      <c r="D201" s="70"/>
      <c r="E201" s="71"/>
      <c r="F201" s="72"/>
    </row>
    <row r="202" spans="1:6" s="60" customFormat="1" x14ac:dyDescent="0.25">
      <c r="A202" s="33"/>
      <c r="B202" s="34"/>
      <c r="C202" s="35"/>
      <c r="D202" s="70"/>
      <c r="E202" s="71"/>
      <c r="F202" s="72"/>
    </row>
    <row r="203" spans="1:6" s="60" customFormat="1" x14ac:dyDescent="0.25">
      <c r="A203" s="33"/>
      <c r="B203" s="34"/>
      <c r="C203" s="35"/>
      <c r="D203" s="70"/>
      <c r="E203" s="71"/>
      <c r="F203" s="72"/>
    </row>
    <row r="204" spans="1:6" s="78" customFormat="1" x14ac:dyDescent="0.25">
      <c r="A204" s="33"/>
      <c r="B204" s="77"/>
      <c r="C204" s="35"/>
      <c r="D204" s="67"/>
      <c r="E204" s="63"/>
      <c r="F204" s="64"/>
    </row>
    <row r="205" spans="1:6" s="78" customFormat="1" x14ac:dyDescent="0.25">
      <c r="A205" s="33"/>
      <c r="B205" s="77"/>
      <c r="C205" s="35"/>
      <c r="D205" s="67"/>
      <c r="E205" s="63"/>
      <c r="F205" s="64"/>
    </row>
    <row r="206" spans="1:6" s="78" customFormat="1" x14ac:dyDescent="0.25">
      <c r="A206" s="33"/>
      <c r="B206" s="77"/>
      <c r="C206" s="35"/>
      <c r="D206" s="67"/>
      <c r="E206" s="63"/>
      <c r="F206" s="64"/>
    </row>
    <row r="207" spans="1:6" s="78" customFormat="1" x14ac:dyDescent="0.25">
      <c r="A207" s="33"/>
      <c r="B207" s="77"/>
      <c r="C207" s="35"/>
      <c r="D207" s="67"/>
      <c r="E207" s="63"/>
      <c r="F207" s="64"/>
    </row>
    <row r="208" spans="1:6" s="78" customFormat="1" x14ac:dyDescent="0.25">
      <c r="A208" s="33"/>
      <c r="B208" s="77"/>
      <c r="C208" s="35"/>
      <c r="D208" s="67"/>
      <c r="E208" s="63"/>
      <c r="F208" s="64"/>
    </row>
    <row r="209" spans="1:6" s="78" customFormat="1" x14ac:dyDescent="0.25">
      <c r="A209" s="33"/>
      <c r="B209" s="79"/>
      <c r="C209" s="35"/>
      <c r="D209" s="70"/>
      <c r="E209" s="71"/>
      <c r="F209" s="72"/>
    </row>
    <row r="210" spans="1:6" x14ac:dyDescent="0.25">
      <c r="A210" s="33"/>
      <c r="B210" s="34"/>
      <c r="C210" s="35"/>
      <c r="D210" s="70"/>
      <c r="E210" s="71"/>
      <c r="F210" s="72"/>
    </row>
    <row r="211" spans="1:6" x14ac:dyDescent="0.25">
      <c r="A211" s="33"/>
      <c r="B211" s="34"/>
      <c r="C211" s="35"/>
      <c r="D211" s="70"/>
      <c r="E211" s="71"/>
      <c r="F211" s="72"/>
    </row>
    <row r="212" spans="1:6" s="78" customFormat="1" x14ac:dyDescent="0.25">
      <c r="A212" s="33"/>
      <c r="B212" s="34"/>
      <c r="C212" s="35"/>
      <c r="D212" s="70"/>
      <c r="E212" s="71"/>
      <c r="F212" s="72"/>
    </row>
    <row r="213" spans="1:6" s="78" customFormat="1" x14ac:dyDescent="0.25">
      <c r="A213" s="33"/>
      <c r="B213" s="34"/>
      <c r="C213" s="35"/>
      <c r="D213" s="70"/>
      <c r="E213" s="71"/>
      <c r="F213" s="72"/>
    </row>
    <row r="214" spans="1:6" s="78" customFormat="1" x14ac:dyDescent="0.25">
      <c r="A214" s="33"/>
      <c r="B214" s="77"/>
      <c r="C214" s="35"/>
      <c r="D214" s="67"/>
      <c r="E214" s="63"/>
      <c r="F214" s="64"/>
    </row>
    <row r="215" spans="1:6" s="78" customFormat="1" x14ac:dyDescent="0.25">
      <c r="A215" s="33"/>
      <c r="B215" s="77"/>
      <c r="C215" s="35"/>
      <c r="D215" s="67"/>
      <c r="E215" s="63"/>
      <c r="F215" s="64"/>
    </row>
    <row r="216" spans="1:6" s="78" customFormat="1" x14ac:dyDescent="0.25">
      <c r="A216" s="33"/>
      <c r="B216" s="77"/>
      <c r="C216" s="35"/>
      <c r="D216" s="67"/>
      <c r="E216" s="63"/>
      <c r="F216" s="64"/>
    </row>
    <row r="217" spans="1:6" s="78" customFormat="1" x14ac:dyDescent="0.25">
      <c r="A217" s="33"/>
      <c r="B217" s="77"/>
      <c r="C217" s="35"/>
      <c r="D217" s="67"/>
      <c r="E217" s="63"/>
      <c r="F217" s="64"/>
    </row>
    <row r="218" spans="1:6" x14ac:dyDescent="0.25">
      <c r="A218" s="33"/>
      <c r="B218" s="34"/>
      <c r="C218" s="35"/>
      <c r="D218" s="70"/>
      <c r="E218" s="71"/>
      <c r="F218" s="72"/>
    </row>
    <row r="219" spans="1:6" x14ac:dyDescent="0.25">
      <c r="A219" s="33"/>
      <c r="B219" s="34"/>
      <c r="C219" s="35"/>
      <c r="D219" s="70"/>
      <c r="E219" s="71"/>
      <c r="F219" s="72"/>
    </row>
    <row r="220" spans="1:6" s="78" customFormat="1" x14ac:dyDescent="0.25">
      <c r="A220" s="33"/>
      <c r="B220" s="34"/>
      <c r="C220" s="35"/>
      <c r="D220" s="70"/>
      <c r="E220" s="71"/>
      <c r="F220" s="72"/>
    </row>
    <row r="221" spans="1:6" s="78" customFormat="1" x14ac:dyDescent="0.25">
      <c r="A221" s="33"/>
      <c r="B221" s="34"/>
      <c r="C221" s="35"/>
      <c r="D221" s="70"/>
      <c r="E221" s="71"/>
      <c r="F221" s="72"/>
    </row>
    <row r="222" spans="1:6" s="78" customFormat="1" x14ac:dyDescent="0.25">
      <c r="A222" s="33"/>
      <c r="B222" s="77"/>
      <c r="C222" s="35"/>
      <c r="D222" s="67"/>
      <c r="E222" s="63"/>
      <c r="F222" s="64"/>
    </row>
    <row r="223" spans="1:6" s="78" customFormat="1" x14ac:dyDescent="0.25">
      <c r="A223" s="33"/>
      <c r="B223" s="77"/>
      <c r="C223" s="35"/>
      <c r="D223" s="67"/>
      <c r="E223" s="63"/>
      <c r="F223" s="64"/>
    </row>
    <row r="224" spans="1:6" s="82" customFormat="1" x14ac:dyDescent="0.25">
      <c r="A224" s="80"/>
      <c r="B224" s="81"/>
      <c r="C224" s="69"/>
      <c r="D224" s="67"/>
      <c r="E224" s="63"/>
      <c r="F224" s="64"/>
    </row>
    <row r="225" spans="1:6" s="78" customFormat="1" x14ac:dyDescent="0.25">
      <c r="A225" s="33"/>
      <c r="B225" s="77"/>
      <c r="C225" s="35"/>
      <c r="D225" s="67"/>
      <c r="E225" s="63"/>
      <c r="F225" s="64"/>
    </row>
    <row r="226" spans="1:6" s="78" customFormat="1" x14ac:dyDescent="0.25">
      <c r="A226" s="33"/>
      <c r="B226" s="77"/>
      <c r="C226" s="35"/>
      <c r="D226" s="67"/>
      <c r="E226" s="63"/>
      <c r="F226" s="64"/>
    </row>
    <row r="227" spans="1:6" x14ac:dyDescent="0.25">
      <c r="A227" s="33"/>
      <c r="B227" s="34"/>
      <c r="C227" s="35"/>
      <c r="D227" s="70"/>
      <c r="E227" s="71"/>
      <c r="F227" s="72"/>
    </row>
    <row r="228" spans="1:6" x14ac:dyDescent="0.25">
      <c r="A228" s="33"/>
      <c r="B228" s="34"/>
      <c r="C228" s="35"/>
      <c r="D228" s="70"/>
      <c r="E228" s="71"/>
      <c r="F228" s="72"/>
    </row>
    <row r="229" spans="1:6" s="78" customFormat="1" x14ac:dyDescent="0.25">
      <c r="A229" s="33"/>
      <c r="B229" s="34"/>
      <c r="C229" s="35"/>
      <c r="D229" s="70"/>
      <c r="E229" s="71"/>
      <c r="F229" s="72"/>
    </row>
    <row r="230" spans="1:6" x14ac:dyDescent="0.25">
      <c r="A230" s="33"/>
      <c r="B230" s="34"/>
      <c r="C230" s="35"/>
      <c r="D230" s="70"/>
      <c r="E230" s="71"/>
      <c r="F230" s="72"/>
    </row>
    <row r="231" spans="1:6" x14ac:dyDescent="0.25">
      <c r="A231" s="33"/>
      <c r="B231" s="77"/>
      <c r="C231" s="35"/>
      <c r="D231" s="67"/>
      <c r="E231" s="63"/>
      <c r="F231" s="64"/>
    </row>
    <row r="232" spans="1:6" x14ac:dyDescent="0.25">
      <c r="A232" s="33"/>
      <c r="B232" s="77"/>
      <c r="C232" s="35"/>
      <c r="D232" s="67"/>
      <c r="E232" s="63"/>
      <c r="F232" s="64"/>
    </row>
    <row r="233" spans="1:6" x14ac:dyDescent="0.25">
      <c r="A233" s="33"/>
      <c r="B233" s="77"/>
      <c r="C233" s="35"/>
      <c r="D233" s="67"/>
      <c r="E233" s="63"/>
      <c r="F233" s="64"/>
    </row>
    <row r="234" spans="1:6" x14ac:dyDescent="0.25">
      <c r="A234" s="33"/>
      <c r="B234" s="77"/>
      <c r="C234" s="35"/>
      <c r="D234" s="67"/>
      <c r="E234" s="63"/>
      <c r="F234" s="64"/>
    </row>
    <row r="235" spans="1:6" x14ac:dyDescent="0.25">
      <c r="A235" s="33"/>
      <c r="B235" s="77"/>
      <c r="C235" s="35"/>
      <c r="D235" s="67"/>
      <c r="E235" s="63"/>
      <c r="F235" s="64"/>
    </row>
    <row r="236" spans="1:6" x14ac:dyDescent="0.25">
      <c r="A236" s="33"/>
      <c r="B236" s="77"/>
      <c r="C236" s="35"/>
      <c r="D236" s="67"/>
      <c r="E236" s="63"/>
      <c r="F236" s="64"/>
    </row>
    <row r="237" spans="1:6" x14ac:dyDescent="0.25">
      <c r="A237" s="33"/>
      <c r="B237" s="77"/>
      <c r="C237" s="35"/>
      <c r="D237" s="67"/>
      <c r="E237" s="63"/>
      <c r="F237" s="64"/>
    </row>
    <row r="238" spans="1:6" x14ac:dyDescent="0.25">
      <c r="A238" s="33"/>
      <c r="B238" s="77"/>
      <c r="C238" s="35"/>
      <c r="D238" s="67"/>
      <c r="E238" s="63"/>
      <c r="F238" s="64"/>
    </row>
    <row r="239" spans="1:6" x14ac:dyDescent="0.25">
      <c r="A239" s="33"/>
      <c r="B239" s="34"/>
      <c r="C239" s="35"/>
      <c r="D239" s="70"/>
      <c r="E239" s="71"/>
      <c r="F239" s="72"/>
    </row>
    <row r="240" spans="1:6" x14ac:dyDescent="0.25">
      <c r="A240" s="33"/>
      <c r="B240" s="34"/>
      <c r="C240" s="35"/>
      <c r="D240" s="70"/>
      <c r="E240" s="71"/>
      <c r="F240" s="72"/>
    </row>
    <row r="241" spans="1:6" x14ac:dyDescent="0.25">
      <c r="A241" s="33"/>
      <c r="B241" s="61"/>
      <c r="C241" s="35"/>
      <c r="D241" s="67"/>
      <c r="E241" s="63"/>
      <c r="F241" s="64"/>
    </row>
    <row r="242" spans="1:6" s="78" customFormat="1" x14ac:dyDescent="0.25">
      <c r="A242" s="33"/>
      <c r="B242" s="34"/>
      <c r="C242" s="35"/>
      <c r="D242" s="70"/>
      <c r="E242" s="71"/>
      <c r="F242" s="72"/>
    </row>
    <row r="243" spans="1:6" s="78" customFormat="1" x14ac:dyDescent="0.25">
      <c r="A243" s="33"/>
      <c r="B243" s="34"/>
      <c r="C243" s="35"/>
      <c r="D243" s="70"/>
      <c r="E243" s="71"/>
      <c r="F243" s="72"/>
    </row>
    <row r="244" spans="1:6" s="78" customFormat="1" x14ac:dyDescent="0.25">
      <c r="A244" s="33"/>
      <c r="B244" s="77"/>
      <c r="C244" s="35"/>
      <c r="D244" s="67"/>
      <c r="E244" s="63"/>
      <c r="F244" s="64"/>
    </row>
    <row r="245" spans="1:6" s="78" customFormat="1" x14ac:dyDescent="0.25">
      <c r="A245" s="33"/>
      <c r="B245" s="77"/>
      <c r="C245" s="35"/>
      <c r="D245" s="67"/>
      <c r="E245" s="63"/>
      <c r="F245" s="64"/>
    </row>
    <row r="246" spans="1:6" s="78" customFormat="1" x14ac:dyDescent="0.25">
      <c r="A246" s="33"/>
      <c r="B246" s="77"/>
      <c r="C246" s="35"/>
      <c r="D246" s="67"/>
      <c r="E246" s="63"/>
      <c r="F246" s="64"/>
    </row>
    <row r="247" spans="1:6" s="78" customFormat="1" x14ac:dyDescent="0.25">
      <c r="A247" s="33"/>
      <c r="B247" s="77"/>
      <c r="C247" s="35"/>
      <c r="D247" s="67"/>
      <c r="E247" s="63"/>
      <c r="F247" s="64"/>
    </row>
    <row r="248" spans="1:6" s="78" customFormat="1" x14ac:dyDescent="0.25">
      <c r="A248" s="33"/>
      <c r="B248" s="77"/>
      <c r="C248" s="35"/>
      <c r="D248" s="67"/>
      <c r="E248" s="63"/>
      <c r="F248" s="64"/>
    </row>
    <row r="249" spans="1:6" s="78" customFormat="1" x14ac:dyDescent="0.25">
      <c r="A249" s="33"/>
      <c r="B249" s="77"/>
      <c r="C249" s="35"/>
      <c r="D249" s="67"/>
      <c r="E249" s="63"/>
      <c r="F249" s="64"/>
    </row>
    <row r="250" spans="1:6" s="78" customFormat="1" x14ac:dyDescent="0.25">
      <c r="A250" s="33"/>
      <c r="B250" s="77"/>
      <c r="C250" s="35"/>
      <c r="D250" s="67"/>
      <c r="E250" s="63"/>
      <c r="F250" s="64"/>
    </row>
    <row r="251" spans="1:6" s="78" customFormat="1" x14ac:dyDescent="0.25">
      <c r="A251" s="33"/>
      <c r="B251" s="77"/>
      <c r="C251" s="35"/>
      <c r="D251" s="67"/>
      <c r="E251" s="63"/>
      <c r="F251" s="64"/>
    </row>
    <row r="252" spans="1:6" s="78" customFormat="1" x14ac:dyDescent="0.25">
      <c r="A252" s="33"/>
      <c r="B252" s="77"/>
      <c r="C252" s="35"/>
      <c r="D252" s="67"/>
      <c r="E252" s="63"/>
      <c r="F252" s="64"/>
    </row>
    <row r="253" spans="1:6" s="78" customFormat="1" x14ac:dyDescent="0.25">
      <c r="A253" s="33"/>
      <c r="B253" s="77"/>
      <c r="C253" s="35"/>
      <c r="D253" s="67"/>
      <c r="E253" s="63"/>
      <c r="F253" s="64"/>
    </row>
    <row r="254" spans="1:6" s="78" customFormat="1" x14ac:dyDescent="0.25">
      <c r="A254" s="33"/>
      <c r="B254" s="77"/>
      <c r="C254" s="35"/>
      <c r="D254" s="67"/>
      <c r="E254" s="63"/>
      <c r="F254" s="64"/>
    </row>
    <row r="255" spans="1:6" s="78" customFormat="1" x14ac:dyDescent="0.25">
      <c r="A255" s="33"/>
      <c r="B255" s="77"/>
      <c r="C255" s="35"/>
      <c r="D255" s="67"/>
      <c r="E255" s="63"/>
      <c r="F255" s="64"/>
    </row>
    <row r="256" spans="1:6" s="78" customFormat="1" x14ac:dyDescent="0.25">
      <c r="A256" s="33"/>
      <c r="B256" s="77"/>
      <c r="C256" s="35"/>
      <c r="D256" s="67"/>
      <c r="E256" s="63"/>
      <c r="F256" s="64"/>
    </row>
    <row r="257" spans="1:6" s="78" customFormat="1" x14ac:dyDescent="0.25">
      <c r="A257" s="33"/>
      <c r="B257" s="77"/>
      <c r="C257" s="35"/>
      <c r="D257" s="67"/>
      <c r="E257" s="63"/>
      <c r="F257" s="64"/>
    </row>
    <row r="258" spans="1:6" x14ac:dyDescent="0.25">
      <c r="A258" s="33"/>
      <c r="B258" s="34"/>
      <c r="C258" s="35"/>
      <c r="D258" s="70"/>
      <c r="E258" s="71"/>
      <c r="F258" s="72"/>
    </row>
    <row r="259" spans="1:6" x14ac:dyDescent="0.25">
      <c r="A259" s="33"/>
      <c r="B259" s="61"/>
      <c r="C259" s="35"/>
      <c r="D259" s="67"/>
      <c r="E259" s="63"/>
      <c r="F259" s="64"/>
    </row>
    <row r="260" spans="1:6" s="78" customFormat="1" x14ac:dyDescent="0.25">
      <c r="A260" s="33"/>
      <c r="B260" s="34"/>
      <c r="C260" s="35"/>
      <c r="D260" s="70"/>
      <c r="E260" s="71"/>
      <c r="F260" s="72"/>
    </row>
    <row r="261" spans="1:6" s="78" customFormat="1" x14ac:dyDescent="0.25">
      <c r="A261" s="33"/>
      <c r="B261" s="34"/>
      <c r="C261" s="35"/>
      <c r="D261" s="70"/>
      <c r="E261" s="71"/>
      <c r="F261" s="72"/>
    </row>
    <row r="262" spans="1:6" s="78" customFormat="1" x14ac:dyDescent="0.25">
      <c r="A262" s="33"/>
      <c r="B262" s="77"/>
      <c r="C262" s="35"/>
      <c r="D262" s="67"/>
      <c r="E262" s="63"/>
      <c r="F262" s="64"/>
    </row>
    <row r="263" spans="1:6" s="78" customFormat="1" x14ac:dyDescent="0.25">
      <c r="A263" s="33"/>
      <c r="B263" s="77"/>
      <c r="C263" s="35"/>
      <c r="D263" s="67"/>
      <c r="E263" s="63"/>
      <c r="F263" s="64"/>
    </row>
    <row r="264" spans="1:6" s="78" customFormat="1" x14ac:dyDescent="0.25">
      <c r="A264" s="33"/>
      <c r="B264" s="77"/>
      <c r="C264" s="60"/>
      <c r="D264" s="83"/>
      <c r="E264" s="84"/>
      <c r="F264" s="85"/>
    </row>
    <row r="265" spans="1:6" s="78" customFormat="1" x14ac:dyDescent="0.25">
      <c r="A265" s="33"/>
      <c r="B265" s="77"/>
      <c r="C265" s="35"/>
      <c r="D265" s="67"/>
      <c r="E265" s="63"/>
      <c r="F265" s="64"/>
    </row>
    <row r="266" spans="1:6" s="78" customFormat="1" x14ac:dyDescent="0.25">
      <c r="A266" s="33"/>
      <c r="B266" s="61"/>
      <c r="C266" s="35"/>
      <c r="D266" s="67"/>
      <c r="E266" s="63"/>
      <c r="F266" s="64"/>
    </row>
    <row r="267" spans="1:6" s="78" customFormat="1" x14ac:dyDescent="0.25">
      <c r="A267" s="33"/>
      <c r="B267" s="61"/>
      <c r="C267" s="35"/>
      <c r="D267" s="67"/>
      <c r="E267" s="63"/>
      <c r="F267" s="64"/>
    </row>
    <row r="268" spans="1:6" s="78" customFormat="1" x14ac:dyDescent="0.25">
      <c r="A268" s="33"/>
      <c r="B268" s="61"/>
      <c r="C268" s="35"/>
      <c r="D268" s="67"/>
      <c r="E268" s="63"/>
      <c r="F268" s="64"/>
    </row>
    <row r="269" spans="1:6" s="78" customFormat="1" x14ac:dyDescent="0.25">
      <c r="A269" s="33"/>
      <c r="B269" s="61"/>
      <c r="C269" s="35"/>
      <c r="D269" s="67"/>
      <c r="E269" s="63"/>
      <c r="F269" s="64"/>
    </row>
    <row r="270" spans="1:6" s="78" customFormat="1" x14ac:dyDescent="0.25">
      <c r="A270" s="33"/>
      <c r="B270" s="61"/>
      <c r="C270" s="35"/>
      <c r="D270" s="67"/>
      <c r="E270" s="63"/>
      <c r="F270" s="72"/>
    </row>
    <row r="271" spans="1:6" x14ac:dyDescent="0.25">
      <c r="A271" s="33"/>
      <c r="B271" s="34"/>
      <c r="C271" s="35"/>
      <c r="D271" s="70"/>
      <c r="E271" s="71"/>
      <c r="F271" s="72"/>
    </row>
    <row r="272" spans="1:6" x14ac:dyDescent="0.25">
      <c r="A272" s="33"/>
      <c r="B272" s="34"/>
      <c r="C272" s="35"/>
      <c r="D272" s="70"/>
      <c r="E272" s="71"/>
      <c r="F272" s="72"/>
    </row>
    <row r="273" spans="1:6" s="78" customFormat="1" x14ac:dyDescent="0.25">
      <c r="A273" s="33"/>
      <c r="B273" s="34"/>
      <c r="C273" s="35"/>
      <c r="D273" s="70"/>
      <c r="E273" s="71"/>
      <c r="F273" s="72"/>
    </row>
    <row r="274" spans="1:6" s="78" customFormat="1" x14ac:dyDescent="0.25">
      <c r="A274" s="33"/>
      <c r="B274" s="34"/>
      <c r="C274" s="35"/>
      <c r="D274" s="70"/>
      <c r="E274" s="71"/>
      <c r="F274" s="72"/>
    </row>
    <row r="275" spans="1:6" s="78" customFormat="1" x14ac:dyDescent="0.25">
      <c r="A275" s="33"/>
      <c r="B275" s="77"/>
      <c r="C275" s="35"/>
      <c r="D275" s="67"/>
      <c r="E275" s="63"/>
      <c r="F275" s="64"/>
    </row>
    <row r="276" spans="1:6" s="78" customFormat="1" x14ac:dyDescent="0.25">
      <c r="A276" s="33"/>
      <c r="B276" s="77"/>
      <c r="C276" s="35"/>
      <c r="D276" s="67"/>
      <c r="E276" s="63"/>
      <c r="F276" s="64"/>
    </row>
    <row r="277" spans="1:6" s="78" customFormat="1" x14ac:dyDescent="0.25">
      <c r="A277" s="33"/>
      <c r="B277" s="77"/>
      <c r="C277" s="35"/>
      <c r="D277" s="67"/>
      <c r="E277" s="63"/>
      <c r="F277" s="64"/>
    </row>
    <row r="278" spans="1:6" s="78" customFormat="1" x14ac:dyDescent="0.25">
      <c r="A278" s="33"/>
      <c r="B278" s="77"/>
      <c r="C278" s="35"/>
      <c r="D278" s="67"/>
      <c r="E278" s="63"/>
      <c r="F278" s="64"/>
    </row>
    <row r="279" spans="1:6" s="78" customFormat="1" x14ac:dyDescent="0.25">
      <c r="A279" s="33"/>
      <c r="B279" s="77"/>
      <c r="C279" s="35"/>
      <c r="D279" s="67"/>
      <c r="E279" s="63"/>
      <c r="F279" s="64"/>
    </row>
    <row r="280" spans="1:6" s="78" customFormat="1" x14ac:dyDescent="0.25">
      <c r="A280" s="33"/>
      <c r="B280" s="77"/>
      <c r="C280" s="35"/>
      <c r="D280" s="67"/>
      <c r="E280" s="63"/>
      <c r="F280" s="64"/>
    </row>
    <row r="281" spans="1:6" s="78" customFormat="1" x14ac:dyDescent="0.25">
      <c r="A281" s="33"/>
      <c r="B281" s="77"/>
      <c r="C281" s="35"/>
      <c r="D281" s="70"/>
      <c r="E281" s="71"/>
      <c r="F281" s="72"/>
    </row>
    <row r="282" spans="1:6" s="78" customFormat="1" x14ac:dyDescent="0.25">
      <c r="A282" s="33"/>
      <c r="B282" s="77"/>
      <c r="C282" s="35"/>
      <c r="D282" s="67"/>
      <c r="E282" s="63"/>
      <c r="F282" s="64"/>
    </row>
    <row r="283" spans="1:6" s="78" customFormat="1" x14ac:dyDescent="0.25">
      <c r="A283" s="33"/>
      <c r="B283" s="77"/>
      <c r="C283" s="35"/>
      <c r="D283" s="67"/>
      <c r="E283" s="63"/>
      <c r="F283" s="64"/>
    </row>
    <row r="284" spans="1:6" s="78" customFormat="1" x14ac:dyDescent="0.25">
      <c r="A284" s="33"/>
      <c r="B284" s="77"/>
      <c r="C284" s="35"/>
      <c r="D284" s="67"/>
      <c r="E284" s="63"/>
      <c r="F284" s="64"/>
    </row>
    <row r="285" spans="1:6" s="78" customFormat="1" x14ac:dyDescent="0.25">
      <c r="A285" s="33"/>
      <c r="B285" s="77"/>
      <c r="C285" s="35"/>
      <c r="D285" s="67"/>
      <c r="E285" s="63"/>
      <c r="F285" s="64"/>
    </row>
    <row r="286" spans="1:6" s="78" customFormat="1" x14ac:dyDescent="0.25">
      <c r="A286" s="33"/>
      <c r="B286" s="77"/>
      <c r="C286" s="35"/>
      <c r="D286" s="67"/>
      <c r="E286" s="63"/>
      <c r="F286" s="64"/>
    </row>
    <row r="287" spans="1:6" s="78" customFormat="1" x14ac:dyDescent="0.25">
      <c r="A287" s="33"/>
      <c r="B287" s="77"/>
      <c r="C287" s="35"/>
      <c r="D287" s="67"/>
      <c r="E287" s="63"/>
      <c r="F287" s="64"/>
    </row>
    <row r="288" spans="1:6" s="78" customFormat="1" x14ac:dyDescent="0.25">
      <c r="A288" s="33"/>
      <c r="B288" s="77"/>
      <c r="C288" s="35"/>
      <c r="D288" s="67"/>
      <c r="E288" s="63"/>
      <c r="F288" s="64"/>
    </row>
    <row r="289" spans="1:6" s="78" customFormat="1" x14ac:dyDescent="0.25">
      <c r="A289" s="33"/>
      <c r="B289" s="77"/>
      <c r="C289" s="35"/>
      <c r="D289" s="67"/>
      <c r="E289" s="63"/>
      <c r="F289" s="64"/>
    </row>
    <row r="290" spans="1:6" s="78" customFormat="1" x14ac:dyDescent="0.25">
      <c r="A290" s="33"/>
      <c r="B290" s="77"/>
      <c r="C290" s="35"/>
      <c r="D290" s="67"/>
      <c r="E290" s="63"/>
      <c r="F290" s="64"/>
    </row>
    <row r="291" spans="1:6" s="78" customFormat="1" x14ac:dyDescent="0.25">
      <c r="A291" s="33"/>
      <c r="B291" s="77"/>
      <c r="C291" s="35"/>
      <c r="D291" s="67"/>
      <c r="E291" s="63"/>
      <c r="F291" s="64"/>
    </row>
    <row r="292" spans="1:6" s="78" customFormat="1" x14ac:dyDescent="0.25">
      <c r="A292" s="33"/>
      <c r="B292" s="77"/>
      <c r="C292" s="35"/>
      <c r="D292" s="67"/>
      <c r="E292" s="63"/>
      <c r="F292" s="64"/>
    </row>
    <row r="293" spans="1:6" s="78" customFormat="1" x14ac:dyDescent="0.25">
      <c r="A293" s="33"/>
      <c r="B293" s="77"/>
      <c r="C293" s="35"/>
      <c r="D293" s="67"/>
      <c r="E293" s="63"/>
      <c r="F293" s="64"/>
    </row>
    <row r="294" spans="1:6" s="78" customFormat="1" x14ac:dyDescent="0.25">
      <c r="A294" s="33"/>
      <c r="B294" s="77"/>
      <c r="C294" s="35"/>
      <c r="D294" s="70"/>
      <c r="E294" s="71"/>
      <c r="F294" s="72"/>
    </row>
    <row r="295" spans="1:6" x14ac:dyDescent="0.25">
      <c r="A295" s="33"/>
      <c r="B295" s="34"/>
      <c r="C295" s="35"/>
      <c r="D295" s="70"/>
      <c r="E295" s="71"/>
      <c r="F295" s="72"/>
    </row>
    <row r="296" spans="1:6" x14ac:dyDescent="0.25">
      <c r="A296" s="33"/>
      <c r="B296" s="34"/>
      <c r="C296" s="35"/>
      <c r="D296" s="70"/>
      <c r="E296" s="71"/>
      <c r="F296" s="72"/>
    </row>
    <row r="297" spans="1:6" s="78" customFormat="1" x14ac:dyDescent="0.25">
      <c r="A297" s="33"/>
      <c r="B297" s="34"/>
      <c r="C297" s="35"/>
      <c r="D297" s="70"/>
      <c r="E297" s="71"/>
      <c r="F297" s="72"/>
    </row>
    <row r="298" spans="1:6" s="78" customFormat="1" x14ac:dyDescent="0.25">
      <c r="A298" s="33"/>
      <c r="B298" s="34"/>
      <c r="C298" s="35"/>
      <c r="D298" s="70"/>
      <c r="E298" s="71"/>
      <c r="F298" s="72"/>
    </row>
    <row r="299" spans="1:6" s="78" customFormat="1" x14ac:dyDescent="0.25">
      <c r="A299" s="33"/>
      <c r="B299" s="77"/>
      <c r="C299" s="35"/>
      <c r="D299" s="67"/>
      <c r="E299" s="63"/>
      <c r="F299" s="64"/>
    </row>
    <row r="300" spans="1:6" s="78" customFormat="1" x14ac:dyDescent="0.25">
      <c r="A300" s="33"/>
      <c r="B300" s="77"/>
      <c r="C300" s="60"/>
      <c r="D300" s="83"/>
      <c r="E300" s="84"/>
      <c r="F300" s="85"/>
    </row>
    <row r="301" spans="1:6" s="78" customFormat="1" x14ac:dyDescent="0.25">
      <c r="A301" s="33"/>
      <c r="B301" s="77"/>
      <c r="C301" s="35"/>
      <c r="D301" s="67"/>
      <c r="E301" s="63"/>
      <c r="F301" s="64"/>
    </row>
    <row r="302" spans="1:6" s="78" customFormat="1" x14ac:dyDescent="0.25">
      <c r="A302" s="33"/>
      <c r="B302" s="77"/>
      <c r="C302" s="35"/>
      <c r="D302" s="67"/>
      <c r="E302" s="63"/>
      <c r="F302" s="64"/>
    </row>
    <row r="303" spans="1:6" s="78" customFormat="1" x14ac:dyDescent="0.25">
      <c r="A303" s="33"/>
      <c r="B303" s="77"/>
      <c r="C303" s="35"/>
      <c r="D303" s="67"/>
      <c r="E303" s="63"/>
      <c r="F303" s="64"/>
    </row>
    <row r="304" spans="1:6" s="78" customFormat="1" x14ac:dyDescent="0.25">
      <c r="A304" s="33"/>
      <c r="B304" s="77"/>
      <c r="C304" s="35"/>
      <c r="D304" s="67"/>
      <c r="E304" s="63"/>
      <c r="F304" s="64"/>
    </row>
    <row r="305" spans="1:6" s="78" customFormat="1" x14ac:dyDescent="0.25">
      <c r="A305" s="33"/>
      <c r="B305" s="77"/>
      <c r="C305" s="60"/>
      <c r="D305" s="83"/>
      <c r="E305" s="84"/>
      <c r="F305" s="85"/>
    </row>
    <row r="306" spans="1:6" s="78" customFormat="1" x14ac:dyDescent="0.25">
      <c r="A306" s="33"/>
      <c r="B306" s="77"/>
      <c r="C306" s="35"/>
      <c r="D306" s="67"/>
      <c r="E306" s="63"/>
      <c r="F306" s="64"/>
    </row>
    <row r="307" spans="1:6" s="78" customFormat="1" x14ac:dyDescent="0.25">
      <c r="A307" s="33"/>
      <c r="B307" s="77"/>
      <c r="C307" s="35"/>
      <c r="D307" s="67"/>
      <c r="E307" s="63"/>
      <c r="F307" s="64"/>
    </row>
    <row r="308" spans="1:6" s="78" customFormat="1" x14ac:dyDescent="0.25">
      <c r="A308" s="33"/>
      <c r="B308" s="77"/>
      <c r="C308" s="35"/>
      <c r="D308" s="67"/>
      <c r="E308" s="63"/>
      <c r="F308" s="64"/>
    </row>
    <row r="309" spans="1:6" s="78" customFormat="1" x14ac:dyDescent="0.25">
      <c r="A309" s="33"/>
      <c r="B309" s="77"/>
      <c r="C309" s="35"/>
      <c r="D309" s="67"/>
      <c r="E309" s="63"/>
      <c r="F309" s="64"/>
    </row>
    <row r="310" spans="1:6" s="78" customFormat="1" x14ac:dyDescent="0.25">
      <c r="A310" s="33"/>
      <c r="B310" s="77"/>
      <c r="C310" s="60"/>
      <c r="D310" s="83"/>
      <c r="E310" s="84"/>
      <c r="F310" s="85"/>
    </row>
    <row r="311" spans="1:6" s="78" customFormat="1" x14ac:dyDescent="0.25">
      <c r="A311" s="33"/>
      <c r="B311" s="77"/>
      <c r="C311" s="35"/>
      <c r="D311" s="67"/>
      <c r="E311" s="63"/>
      <c r="F311" s="64"/>
    </row>
    <row r="312" spans="1:6" s="78" customFormat="1" x14ac:dyDescent="0.25">
      <c r="A312" s="33"/>
      <c r="B312" s="77"/>
      <c r="C312" s="35"/>
      <c r="D312" s="67"/>
      <c r="E312" s="63"/>
      <c r="F312" s="64"/>
    </row>
    <row r="313" spans="1:6" x14ac:dyDescent="0.25">
      <c r="A313" s="33"/>
      <c r="B313" s="77"/>
      <c r="C313" s="35"/>
      <c r="D313" s="67"/>
      <c r="E313" s="63"/>
      <c r="F313" s="64"/>
    </row>
    <row r="314" spans="1:6" x14ac:dyDescent="0.25">
      <c r="A314" s="33"/>
      <c r="B314" s="77"/>
      <c r="C314" s="35"/>
      <c r="D314" s="67"/>
      <c r="E314" s="63"/>
      <c r="F314" s="64"/>
    </row>
    <row r="315" spans="1:6" x14ac:dyDescent="0.25">
      <c r="A315" s="33"/>
      <c r="B315" s="77"/>
      <c r="C315" s="35"/>
      <c r="D315" s="67"/>
      <c r="E315" s="63"/>
      <c r="F315" s="64"/>
    </row>
    <row r="316" spans="1:6" x14ac:dyDescent="0.25">
      <c r="A316" s="33"/>
      <c r="B316" s="34"/>
      <c r="C316" s="35"/>
      <c r="D316" s="70"/>
      <c r="E316" s="71"/>
      <c r="F316" s="72"/>
    </row>
    <row r="317" spans="1:6" x14ac:dyDescent="0.25">
      <c r="A317" s="33"/>
      <c r="B317" s="34"/>
      <c r="C317" s="35"/>
      <c r="D317" s="70"/>
      <c r="E317" s="71"/>
      <c r="F317" s="72"/>
    </row>
    <row r="318" spans="1:6" s="78" customFormat="1" x14ac:dyDescent="0.25">
      <c r="A318" s="33"/>
      <c r="B318" s="34"/>
      <c r="C318" s="35"/>
      <c r="D318" s="70"/>
      <c r="E318" s="71"/>
      <c r="F318" s="72"/>
    </row>
    <row r="319" spans="1:6" s="78" customFormat="1" x14ac:dyDescent="0.25">
      <c r="A319" s="33"/>
      <c r="B319" s="34"/>
      <c r="C319" s="35"/>
      <c r="D319" s="70"/>
      <c r="E319" s="71"/>
      <c r="F319" s="72"/>
    </row>
    <row r="320" spans="1:6" s="78" customFormat="1" x14ac:dyDescent="0.25">
      <c r="A320" s="33"/>
      <c r="B320" s="77"/>
      <c r="C320" s="35"/>
      <c r="D320" s="67"/>
      <c r="E320" s="63"/>
      <c r="F320" s="64"/>
    </row>
    <row r="321" spans="1:6" s="78" customFormat="1" x14ac:dyDescent="0.25">
      <c r="A321" s="33"/>
      <c r="B321" s="77"/>
      <c r="C321" s="35"/>
      <c r="D321" s="67"/>
      <c r="E321" s="63"/>
      <c r="F321" s="64"/>
    </row>
    <row r="322" spans="1:6" s="78" customFormat="1" x14ac:dyDescent="0.25">
      <c r="A322" s="33"/>
      <c r="B322" s="77"/>
      <c r="C322" s="35"/>
      <c r="D322" s="67"/>
      <c r="E322" s="63"/>
      <c r="F322" s="64"/>
    </row>
    <row r="323" spans="1:6" x14ac:dyDescent="0.25">
      <c r="A323" s="33"/>
      <c r="B323" s="34"/>
      <c r="C323" s="35"/>
      <c r="D323" s="70"/>
      <c r="E323" s="71"/>
      <c r="F323" s="72"/>
    </row>
    <row r="324" spans="1:6" x14ac:dyDescent="0.25">
      <c r="A324" s="33"/>
      <c r="B324" s="34"/>
      <c r="C324" s="35"/>
      <c r="D324" s="70"/>
      <c r="E324" s="71"/>
      <c r="F324" s="72"/>
    </row>
    <row r="325" spans="1:6" s="78" customFormat="1" x14ac:dyDescent="0.25">
      <c r="A325" s="33"/>
      <c r="B325" s="34"/>
      <c r="C325" s="35"/>
      <c r="D325" s="70"/>
      <c r="E325" s="71"/>
      <c r="F325" s="72"/>
    </row>
    <row r="326" spans="1:6" s="78" customFormat="1" x14ac:dyDescent="0.25">
      <c r="A326" s="33"/>
      <c r="B326" s="34"/>
      <c r="C326" s="35"/>
      <c r="D326" s="70"/>
      <c r="E326" s="71"/>
      <c r="F326" s="72"/>
    </row>
    <row r="327" spans="1:6" s="78" customFormat="1" x14ac:dyDescent="0.25">
      <c r="A327" s="33"/>
      <c r="B327" s="77"/>
      <c r="C327" s="35"/>
      <c r="D327" s="67"/>
      <c r="E327" s="63"/>
      <c r="F327" s="64"/>
    </row>
    <row r="328" spans="1:6" s="78" customFormat="1" x14ac:dyDescent="0.25">
      <c r="A328" s="33"/>
      <c r="B328" s="86"/>
      <c r="C328" s="35"/>
      <c r="D328" s="87"/>
      <c r="E328" s="63"/>
      <c r="F328" s="64"/>
    </row>
    <row r="329" spans="1:6" s="78" customFormat="1" x14ac:dyDescent="0.25">
      <c r="A329" s="33"/>
      <c r="B329" s="86"/>
      <c r="C329" s="35"/>
      <c r="D329" s="87"/>
      <c r="E329" s="63"/>
      <c r="F329" s="64"/>
    </row>
    <row r="330" spans="1:6" s="78" customFormat="1" x14ac:dyDescent="0.25">
      <c r="A330" s="33"/>
      <c r="B330" s="86"/>
      <c r="C330" s="35"/>
      <c r="D330" s="87"/>
      <c r="E330" s="63"/>
      <c r="F330" s="64"/>
    </row>
    <row r="331" spans="1:6" s="78" customFormat="1" x14ac:dyDescent="0.25">
      <c r="A331" s="33"/>
      <c r="B331" s="86"/>
      <c r="C331" s="35"/>
      <c r="D331" s="87"/>
      <c r="E331" s="63"/>
      <c r="F331" s="64"/>
    </row>
    <row r="332" spans="1:6" s="78" customFormat="1" x14ac:dyDescent="0.25">
      <c r="A332" s="33"/>
      <c r="B332" s="86"/>
      <c r="C332" s="35"/>
      <c r="D332" s="87"/>
      <c r="E332" s="63"/>
      <c r="F332" s="64"/>
    </row>
    <row r="333" spans="1:6" s="78" customFormat="1" x14ac:dyDescent="0.25">
      <c r="A333" s="33"/>
      <c r="B333" s="86"/>
      <c r="C333" s="35"/>
      <c r="D333" s="87"/>
      <c r="E333" s="63"/>
      <c r="F333" s="64"/>
    </row>
    <row r="334" spans="1:6" s="78" customFormat="1" x14ac:dyDescent="0.25">
      <c r="A334" s="33"/>
      <c r="B334" s="86"/>
      <c r="C334" s="35"/>
      <c r="D334" s="87"/>
      <c r="E334" s="63"/>
      <c r="F334" s="64"/>
    </row>
    <row r="335" spans="1:6" s="78" customFormat="1" x14ac:dyDescent="0.25">
      <c r="A335" s="33"/>
      <c r="B335" s="86"/>
      <c r="C335" s="35"/>
      <c r="D335" s="87"/>
      <c r="E335" s="63"/>
      <c r="F335" s="64"/>
    </row>
    <row r="336" spans="1:6" s="78" customFormat="1" x14ac:dyDescent="0.25">
      <c r="A336" s="33"/>
      <c r="B336" s="86"/>
      <c r="C336" s="35"/>
      <c r="D336" s="87"/>
      <c r="E336" s="63"/>
      <c r="F336" s="64"/>
    </row>
    <row r="337" spans="1:6" s="78" customFormat="1" x14ac:dyDescent="0.25">
      <c r="A337" s="33"/>
      <c r="B337" s="86"/>
      <c r="C337" s="35"/>
      <c r="D337" s="87"/>
      <c r="E337" s="63"/>
      <c r="F337" s="64"/>
    </row>
    <row r="338" spans="1:6" s="78" customFormat="1" x14ac:dyDescent="0.25">
      <c r="A338" s="33"/>
      <c r="B338" s="86"/>
      <c r="C338" s="35"/>
      <c r="D338" s="87"/>
      <c r="E338" s="63"/>
      <c r="F338" s="64"/>
    </row>
    <row r="339" spans="1:6" s="78" customFormat="1" x14ac:dyDescent="0.25">
      <c r="A339" s="33"/>
      <c r="B339" s="86"/>
      <c r="C339" s="35"/>
      <c r="D339" s="87"/>
      <c r="E339" s="63"/>
      <c r="F339" s="64"/>
    </row>
    <row r="340" spans="1:6" s="78" customFormat="1" x14ac:dyDescent="0.25">
      <c r="A340" s="33"/>
      <c r="B340" s="86"/>
      <c r="C340" s="35"/>
      <c r="D340" s="87"/>
      <c r="E340" s="63"/>
      <c r="F340" s="64"/>
    </row>
    <row r="341" spans="1:6" s="78" customFormat="1" x14ac:dyDescent="0.25">
      <c r="A341" s="33"/>
      <c r="B341" s="86"/>
      <c r="C341" s="35"/>
      <c r="D341" s="87"/>
      <c r="E341" s="63"/>
      <c r="F341" s="64"/>
    </row>
    <row r="342" spans="1:6" s="78" customFormat="1" x14ac:dyDescent="0.25">
      <c r="A342" s="33"/>
      <c r="B342" s="77"/>
      <c r="C342" s="35"/>
      <c r="D342" s="67"/>
      <c r="E342" s="63"/>
      <c r="F342" s="64"/>
    </row>
    <row r="343" spans="1:6" s="78" customFormat="1" x14ac:dyDescent="0.25">
      <c r="A343" s="33"/>
      <c r="B343" s="86"/>
      <c r="C343" s="35"/>
      <c r="D343" s="87"/>
      <c r="E343" s="63"/>
      <c r="F343" s="64"/>
    </row>
    <row r="344" spans="1:6" s="78" customFormat="1" x14ac:dyDescent="0.25">
      <c r="A344" s="33"/>
      <c r="B344" s="86"/>
      <c r="C344" s="35"/>
      <c r="D344" s="87"/>
      <c r="E344" s="63"/>
      <c r="F344" s="64"/>
    </row>
    <row r="345" spans="1:6" s="78" customFormat="1" x14ac:dyDescent="0.25">
      <c r="A345" s="33"/>
      <c r="B345" s="86"/>
      <c r="C345" s="35"/>
      <c r="D345" s="87"/>
      <c r="E345" s="63"/>
      <c r="F345" s="64"/>
    </row>
    <row r="346" spans="1:6" s="78" customFormat="1" x14ac:dyDescent="0.25">
      <c r="A346" s="33"/>
      <c r="B346" s="86"/>
      <c r="C346" s="35"/>
      <c r="D346" s="87"/>
      <c r="E346" s="63"/>
      <c r="F346" s="64"/>
    </row>
    <row r="347" spans="1:6" s="78" customFormat="1" x14ac:dyDescent="0.25">
      <c r="A347" s="33"/>
      <c r="B347" s="86"/>
      <c r="C347" s="35"/>
      <c r="D347" s="87"/>
      <c r="E347" s="63"/>
      <c r="F347" s="64"/>
    </row>
    <row r="348" spans="1:6" s="78" customFormat="1" x14ac:dyDescent="0.25">
      <c r="A348" s="33"/>
      <c r="B348" s="86"/>
      <c r="C348" s="35"/>
      <c r="D348" s="87"/>
      <c r="E348" s="63"/>
      <c r="F348" s="64"/>
    </row>
    <row r="349" spans="1:6" s="78" customFormat="1" x14ac:dyDescent="0.25">
      <c r="A349" s="33"/>
      <c r="B349" s="86"/>
      <c r="C349" s="35"/>
      <c r="D349" s="87"/>
      <c r="E349" s="63"/>
      <c r="F349" s="64"/>
    </row>
    <row r="350" spans="1:6" s="78" customFormat="1" x14ac:dyDescent="0.25">
      <c r="A350" s="33"/>
      <c r="B350" s="86"/>
      <c r="C350" s="35"/>
      <c r="D350" s="87"/>
      <c r="E350" s="63"/>
      <c r="F350" s="64"/>
    </row>
    <row r="351" spans="1:6" s="78" customFormat="1" x14ac:dyDescent="0.25">
      <c r="A351" s="33"/>
      <c r="B351" s="86"/>
      <c r="C351" s="35"/>
      <c r="D351" s="87"/>
      <c r="E351" s="63"/>
      <c r="F351" s="64"/>
    </row>
    <row r="352" spans="1:6" s="78" customFormat="1" x14ac:dyDescent="0.25">
      <c r="A352" s="33"/>
      <c r="B352" s="77"/>
      <c r="C352" s="35"/>
      <c r="D352" s="67"/>
      <c r="E352" s="63"/>
      <c r="F352" s="64"/>
    </row>
    <row r="353" spans="1:7" x14ac:dyDescent="0.25">
      <c r="A353" s="88"/>
      <c r="B353" s="77"/>
      <c r="C353" s="35"/>
      <c r="D353" s="87"/>
      <c r="E353" s="89"/>
      <c r="F353" s="64"/>
      <c r="G353" s="90"/>
    </row>
    <row r="354" spans="1:7" s="92" customFormat="1" ht="12.75" x14ac:dyDescent="0.2">
      <c r="A354" s="91"/>
      <c r="B354" s="77"/>
      <c r="C354" s="35"/>
      <c r="D354" s="87"/>
      <c r="E354" s="89"/>
      <c r="F354" s="64"/>
      <c r="G354" s="90"/>
    </row>
    <row r="355" spans="1:7" s="92" customFormat="1" ht="12.75" x14ac:dyDescent="0.2">
      <c r="A355" s="93"/>
      <c r="B355" s="77"/>
      <c r="C355" s="35"/>
      <c r="D355" s="87"/>
      <c r="E355" s="89"/>
      <c r="F355" s="89"/>
      <c r="G355" s="90"/>
    </row>
    <row r="356" spans="1:7" s="78" customFormat="1" x14ac:dyDescent="0.25">
      <c r="A356" s="33"/>
      <c r="B356" s="86"/>
      <c r="C356" s="35"/>
      <c r="D356" s="87"/>
      <c r="E356" s="63"/>
      <c r="F356" s="64"/>
    </row>
    <row r="357" spans="1:7" s="78" customFormat="1" x14ac:dyDescent="0.25">
      <c r="A357" s="33"/>
      <c r="B357" s="86"/>
      <c r="C357" s="35"/>
      <c r="D357" s="87"/>
      <c r="E357" s="63"/>
      <c r="F357" s="64"/>
    </row>
    <row r="358" spans="1:7" s="78" customFormat="1" x14ac:dyDescent="0.25">
      <c r="A358" s="33"/>
      <c r="B358" s="86"/>
      <c r="C358" s="35"/>
      <c r="D358" s="87"/>
      <c r="E358" s="63"/>
      <c r="F358" s="64"/>
    </row>
    <row r="359" spans="1:7" s="78" customFormat="1" x14ac:dyDescent="0.25">
      <c r="A359" s="33"/>
      <c r="B359" s="77"/>
      <c r="C359" s="60"/>
      <c r="D359" s="67"/>
      <c r="E359" s="63"/>
      <c r="F359" s="64"/>
    </row>
    <row r="360" spans="1:7" s="78" customFormat="1" x14ac:dyDescent="0.25">
      <c r="A360" s="33"/>
      <c r="B360" s="77"/>
      <c r="C360" s="35"/>
      <c r="D360" s="67"/>
      <c r="E360" s="63"/>
      <c r="F360" s="64"/>
    </row>
    <row r="361" spans="1:7" s="78" customFormat="1" x14ac:dyDescent="0.25">
      <c r="A361" s="33"/>
      <c r="B361" s="77"/>
      <c r="C361" s="35"/>
      <c r="D361" s="67"/>
      <c r="E361" s="63"/>
      <c r="F361" s="64"/>
    </row>
    <row r="362" spans="1:7" x14ac:dyDescent="0.25">
      <c r="A362" s="33"/>
      <c r="B362" s="34"/>
      <c r="C362" s="35"/>
      <c r="D362" s="70"/>
      <c r="E362" s="71"/>
      <c r="F362" s="72"/>
    </row>
    <row r="363" spans="1:7" x14ac:dyDescent="0.25">
      <c r="A363" s="33"/>
      <c r="B363" s="34"/>
      <c r="C363" s="35"/>
      <c r="D363" s="70"/>
      <c r="E363" s="71"/>
      <c r="F363" s="72"/>
    </row>
    <row r="364" spans="1:7" s="78" customFormat="1" x14ac:dyDescent="0.25">
      <c r="A364" s="33"/>
      <c r="B364" s="34"/>
      <c r="C364" s="35"/>
      <c r="D364" s="70"/>
      <c r="E364" s="71"/>
      <c r="F364" s="72"/>
    </row>
    <row r="365" spans="1:7" s="78" customFormat="1" x14ac:dyDescent="0.25">
      <c r="A365" s="33"/>
      <c r="B365" s="34"/>
      <c r="C365" s="35"/>
      <c r="D365" s="70"/>
      <c r="E365" s="71"/>
      <c r="F365" s="72"/>
    </row>
    <row r="366" spans="1:7" s="78" customFormat="1" x14ac:dyDescent="0.25">
      <c r="A366" s="33"/>
      <c r="B366" s="77"/>
      <c r="C366" s="35"/>
      <c r="D366" s="67"/>
      <c r="E366" s="63"/>
      <c r="F366" s="64"/>
    </row>
    <row r="367" spans="1:7" s="78" customFormat="1" x14ac:dyDescent="0.25">
      <c r="A367" s="33"/>
      <c r="B367" s="77"/>
      <c r="C367" s="35"/>
      <c r="D367" s="87"/>
      <c r="E367" s="63"/>
      <c r="F367" s="64"/>
    </row>
    <row r="368" spans="1:7" s="78" customFormat="1" x14ac:dyDescent="0.25">
      <c r="A368" s="33"/>
      <c r="B368" s="86"/>
      <c r="C368" s="35"/>
      <c r="D368" s="87"/>
      <c r="E368" s="63"/>
      <c r="F368" s="64"/>
    </row>
    <row r="369" spans="1:13" s="78" customFormat="1" x14ac:dyDescent="0.25">
      <c r="A369" s="33"/>
      <c r="B369" s="86"/>
      <c r="C369" s="35"/>
      <c r="D369" s="87"/>
      <c r="E369" s="63"/>
      <c r="F369" s="64"/>
    </row>
    <row r="370" spans="1:13" s="78" customFormat="1" x14ac:dyDescent="0.25">
      <c r="A370" s="33"/>
      <c r="B370" s="86"/>
      <c r="C370" s="35"/>
      <c r="D370" s="87"/>
      <c r="E370" s="63"/>
      <c r="F370" s="64"/>
    </row>
    <row r="371" spans="1:13" x14ac:dyDescent="0.25">
      <c r="A371" s="33"/>
      <c r="B371" s="34"/>
      <c r="C371" s="35"/>
      <c r="D371" s="70"/>
      <c r="E371" s="71"/>
      <c r="F371" s="72"/>
      <c r="M371" s="78"/>
    </row>
    <row r="372" spans="1:13" x14ac:dyDescent="0.25">
      <c r="A372" s="33"/>
      <c r="B372" s="34"/>
      <c r="C372" s="35"/>
      <c r="D372" s="70"/>
      <c r="E372" s="71"/>
      <c r="F372" s="72"/>
      <c r="M372" s="78"/>
    </row>
    <row r="373" spans="1:13" s="78" customFormat="1" x14ac:dyDescent="0.25">
      <c r="A373" s="33"/>
      <c r="B373" s="34"/>
      <c r="C373" s="35"/>
      <c r="D373" s="70"/>
      <c r="E373" s="71"/>
      <c r="F373" s="72"/>
    </row>
    <row r="374" spans="1:13" s="78" customFormat="1" x14ac:dyDescent="0.25">
      <c r="A374" s="33"/>
      <c r="B374" s="34"/>
      <c r="C374" s="35"/>
      <c r="D374" s="70"/>
      <c r="E374" s="71"/>
      <c r="F374" s="72"/>
    </row>
    <row r="375" spans="1:13" s="78" customFormat="1" x14ac:dyDescent="0.25">
      <c r="A375" s="33"/>
      <c r="B375" s="77"/>
      <c r="C375" s="35"/>
      <c r="D375" s="67"/>
      <c r="E375" s="63"/>
      <c r="F375" s="64"/>
    </row>
    <row r="376" spans="1:13" s="78" customFormat="1" x14ac:dyDescent="0.25">
      <c r="A376" s="33"/>
      <c r="B376" s="77"/>
      <c r="C376" s="35"/>
      <c r="D376" s="87"/>
      <c r="E376" s="63"/>
      <c r="F376" s="64"/>
    </row>
    <row r="377" spans="1:13" s="78" customFormat="1" x14ac:dyDescent="0.25">
      <c r="A377" s="33"/>
      <c r="B377" s="77"/>
      <c r="C377" s="35"/>
      <c r="D377" s="87"/>
      <c r="E377" s="63"/>
      <c r="F377" s="64"/>
    </row>
    <row r="378" spans="1:13" s="78" customFormat="1" x14ac:dyDescent="0.25">
      <c r="A378" s="33"/>
      <c r="B378" s="77"/>
      <c r="C378" s="35"/>
      <c r="D378" s="87"/>
      <c r="E378" s="63"/>
      <c r="F378" s="64"/>
    </row>
    <row r="379" spans="1:13" s="78" customFormat="1" x14ac:dyDescent="0.25">
      <c r="A379" s="33"/>
      <c r="B379" s="86"/>
      <c r="C379" s="35"/>
      <c r="D379" s="87"/>
      <c r="E379" s="63"/>
      <c r="F379" s="64"/>
    </row>
    <row r="380" spans="1:13" x14ac:dyDescent="0.25">
      <c r="A380" s="33"/>
      <c r="B380" s="34"/>
      <c r="C380" s="35"/>
      <c r="D380" s="70"/>
      <c r="E380" s="71"/>
      <c r="F380" s="72"/>
      <c r="M380" s="78"/>
    </row>
    <row r="381" spans="1:13" x14ac:dyDescent="0.25">
      <c r="A381" s="33"/>
      <c r="B381" s="61"/>
      <c r="C381" s="35"/>
      <c r="D381" s="67"/>
      <c r="E381" s="63"/>
      <c r="F381" s="64"/>
      <c r="M381" s="78"/>
    </row>
    <row r="382" spans="1:13" s="78" customFormat="1" x14ac:dyDescent="0.25">
      <c r="A382" s="33"/>
      <c r="B382" s="34"/>
      <c r="C382" s="35"/>
      <c r="D382" s="70"/>
      <c r="E382" s="71"/>
      <c r="F382" s="72"/>
    </row>
    <row r="383" spans="1:13" s="78" customFormat="1" x14ac:dyDescent="0.25">
      <c r="A383" s="33"/>
      <c r="B383" s="34"/>
      <c r="C383" s="35"/>
      <c r="D383" s="70"/>
      <c r="E383" s="71"/>
      <c r="F383" s="72"/>
    </row>
    <row r="384" spans="1:13" s="78" customFormat="1" x14ac:dyDescent="0.25">
      <c r="A384" s="33"/>
      <c r="B384" s="77"/>
      <c r="C384" s="35"/>
      <c r="D384" s="67"/>
      <c r="E384" s="63"/>
      <c r="F384" s="64"/>
    </row>
    <row r="385" spans="1:13" s="78" customFormat="1" x14ac:dyDescent="0.25">
      <c r="A385" s="33"/>
      <c r="B385" s="86"/>
      <c r="C385" s="35"/>
      <c r="D385" s="87"/>
      <c r="E385" s="63"/>
      <c r="F385" s="64"/>
    </row>
    <row r="386" spans="1:13" x14ac:dyDescent="0.25">
      <c r="A386" s="33"/>
      <c r="B386" s="34"/>
      <c r="C386" s="35"/>
      <c r="D386" s="70"/>
      <c r="E386" s="71"/>
      <c r="F386" s="72"/>
      <c r="M386" s="78"/>
    </row>
    <row r="387" spans="1:13" x14ac:dyDescent="0.25">
      <c r="A387" s="33"/>
      <c r="B387" s="34"/>
      <c r="C387" s="35"/>
      <c r="D387" s="70"/>
      <c r="E387" s="71"/>
      <c r="F387" s="72"/>
      <c r="M387" s="78"/>
    </row>
    <row r="388" spans="1:13" s="78" customFormat="1" x14ac:dyDescent="0.25">
      <c r="A388" s="33"/>
      <c r="B388" s="34"/>
      <c r="C388" s="35"/>
      <c r="D388" s="70"/>
      <c r="E388" s="71"/>
      <c r="F388" s="72"/>
    </row>
    <row r="389" spans="1:13" s="78" customFormat="1" x14ac:dyDescent="0.25">
      <c r="A389" s="33"/>
      <c r="B389" s="34"/>
      <c r="C389" s="35"/>
      <c r="D389" s="70"/>
      <c r="E389" s="71"/>
      <c r="F389" s="72"/>
    </row>
    <row r="390" spans="1:13" s="78" customFormat="1" x14ac:dyDescent="0.25">
      <c r="A390" s="33"/>
      <c r="B390" s="77"/>
      <c r="C390" s="35"/>
      <c r="D390" s="67"/>
      <c r="E390" s="63"/>
      <c r="F390" s="64"/>
    </row>
    <row r="391" spans="1:13" s="78" customFormat="1" x14ac:dyDescent="0.25">
      <c r="A391" s="33"/>
      <c r="B391" s="86"/>
      <c r="C391" s="35"/>
      <c r="D391" s="87"/>
      <c r="E391" s="63"/>
      <c r="F391" s="64"/>
    </row>
    <row r="392" spans="1:13" x14ac:dyDescent="0.25">
      <c r="A392" s="33"/>
      <c r="B392" s="34"/>
      <c r="C392" s="35"/>
      <c r="D392" s="70"/>
      <c r="E392" s="71"/>
      <c r="F392" s="72"/>
      <c r="M392" s="78"/>
    </row>
    <row r="393" spans="1:13" x14ac:dyDescent="0.25">
      <c r="A393" s="33"/>
      <c r="B393" s="34"/>
      <c r="C393" s="35"/>
      <c r="D393" s="70"/>
      <c r="E393" s="71"/>
      <c r="F393" s="72"/>
      <c r="M393" s="78"/>
    </row>
    <row r="394" spans="1:13" s="78" customFormat="1" x14ac:dyDescent="0.25">
      <c r="A394" s="33"/>
      <c r="B394" s="34"/>
      <c r="C394" s="35"/>
      <c r="D394" s="70"/>
      <c r="E394" s="71"/>
      <c r="F394" s="72"/>
    </row>
    <row r="395" spans="1:13" s="78" customFormat="1" x14ac:dyDescent="0.25">
      <c r="A395" s="33"/>
      <c r="B395" s="34"/>
      <c r="C395" s="35"/>
      <c r="D395" s="70"/>
      <c r="E395" s="71"/>
      <c r="F395" s="72"/>
    </row>
    <row r="396" spans="1:13" s="78" customFormat="1" x14ac:dyDescent="0.25">
      <c r="A396" s="33"/>
      <c r="B396" s="77"/>
      <c r="C396" s="35"/>
      <c r="D396" s="67"/>
      <c r="E396" s="63"/>
      <c r="F396" s="64"/>
    </row>
    <row r="397" spans="1:13" s="78" customFormat="1" x14ac:dyDescent="0.25">
      <c r="A397" s="33"/>
      <c r="B397" s="77"/>
      <c r="C397" s="35"/>
      <c r="D397" s="67"/>
      <c r="E397" s="63"/>
      <c r="F397" s="64"/>
    </row>
    <row r="398" spans="1:13" s="78" customFormat="1" x14ac:dyDescent="0.25">
      <c r="A398" s="33"/>
      <c r="B398" s="77"/>
      <c r="C398" s="35"/>
      <c r="D398" s="67"/>
      <c r="E398" s="63"/>
      <c r="F398" s="64"/>
    </row>
    <row r="399" spans="1:13" s="78" customFormat="1" x14ac:dyDescent="0.25">
      <c r="A399" s="33"/>
      <c r="B399" s="77"/>
      <c r="C399" s="35"/>
      <c r="D399" s="67"/>
      <c r="E399" s="63"/>
      <c r="F399" s="64"/>
    </row>
    <row r="400" spans="1:13" x14ac:dyDescent="0.25">
      <c r="A400" s="33"/>
      <c r="B400" s="34"/>
      <c r="C400" s="35"/>
      <c r="D400" s="70"/>
      <c r="E400" s="71"/>
      <c r="F400" s="72"/>
      <c r="M400" s="78"/>
    </row>
    <row r="401" spans="1:13" x14ac:dyDescent="0.25">
      <c r="A401" s="33"/>
      <c r="B401" s="34"/>
      <c r="C401" s="35"/>
      <c r="D401" s="70"/>
      <c r="E401" s="71"/>
      <c r="F401" s="72"/>
      <c r="M401" s="78"/>
    </row>
    <row r="402" spans="1:13" x14ac:dyDescent="0.25">
      <c r="A402" s="33"/>
      <c r="B402" s="34"/>
      <c r="C402" s="35"/>
      <c r="D402" s="70"/>
      <c r="E402" s="71"/>
      <c r="F402" s="72"/>
      <c r="M402" s="78"/>
    </row>
    <row r="403" spans="1:13" x14ac:dyDescent="0.25">
      <c r="A403" s="33"/>
      <c r="B403" s="34"/>
      <c r="C403" s="35"/>
      <c r="D403" s="70"/>
      <c r="E403" s="71"/>
      <c r="F403" s="72"/>
      <c r="M403" s="78"/>
    </row>
    <row r="404" spans="1:13" x14ac:dyDescent="0.25">
      <c r="A404" s="33"/>
      <c r="B404" s="61"/>
      <c r="C404" s="35"/>
      <c r="D404" s="70"/>
      <c r="E404" s="63"/>
      <c r="F404" s="64"/>
      <c r="M404" s="78"/>
    </row>
    <row r="405" spans="1:13" x14ac:dyDescent="0.25">
      <c r="A405" s="33"/>
      <c r="B405" s="34"/>
      <c r="C405" s="35"/>
      <c r="D405" s="70"/>
      <c r="E405" s="71"/>
      <c r="F405" s="72"/>
      <c r="M405" s="78"/>
    </row>
    <row r="406" spans="1:13" x14ac:dyDescent="0.25">
      <c r="A406" s="33"/>
      <c r="B406" s="34"/>
      <c r="C406" s="35"/>
      <c r="D406" s="70"/>
      <c r="E406" s="71"/>
      <c r="F406" s="72"/>
      <c r="M406" s="78"/>
    </row>
    <row r="407" spans="1:13" x14ac:dyDescent="0.25">
      <c r="A407" s="33"/>
      <c r="B407" s="34"/>
      <c r="C407" s="35"/>
      <c r="D407" s="70"/>
      <c r="E407" s="71"/>
      <c r="F407" s="72"/>
      <c r="M407" s="78"/>
    </row>
    <row r="408" spans="1:13" x14ac:dyDescent="0.25">
      <c r="A408" s="33"/>
      <c r="B408" s="61"/>
      <c r="C408" s="35"/>
      <c r="D408" s="67"/>
      <c r="E408" s="63"/>
      <c r="F408" s="64"/>
      <c r="M408" s="78"/>
    </row>
    <row r="409" spans="1:13" s="78" customFormat="1" x14ac:dyDescent="0.25">
      <c r="A409" s="94"/>
      <c r="B409" s="35"/>
      <c r="C409" s="60"/>
      <c r="D409" s="70"/>
      <c r="E409" s="71"/>
      <c r="F409" s="72"/>
    </row>
    <row r="410" spans="1:13" x14ac:dyDescent="0.25">
      <c r="A410" s="33"/>
      <c r="B410" s="33"/>
      <c r="C410" s="35"/>
      <c r="D410" s="67"/>
      <c r="E410" s="63"/>
      <c r="F410" s="72"/>
      <c r="M410" s="78"/>
    </row>
    <row r="411" spans="1:13" x14ac:dyDescent="0.25">
      <c r="A411" s="33"/>
      <c r="B411" s="34"/>
      <c r="C411" s="35"/>
      <c r="D411" s="70"/>
      <c r="E411" s="71"/>
      <c r="F411" s="72"/>
    </row>
    <row r="412" spans="1:13" x14ac:dyDescent="0.25">
      <c r="A412" s="33"/>
      <c r="B412" s="34"/>
      <c r="C412" s="35"/>
      <c r="D412" s="70"/>
      <c r="E412" s="71"/>
      <c r="F412" s="72"/>
    </row>
    <row r="413" spans="1:13" x14ac:dyDescent="0.25">
      <c r="A413" s="33"/>
      <c r="B413" s="61"/>
      <c r="C413" s="35"/>
      <c r="D413" s="67"/>
      <c r="E413" s="63"/>
      <c r="F413" s="64"/>
    </row>
    <row r="414" spans="1:13" x14ac:dyDescent="0.25">
      <c r="A414" s="33"/>
      <c r="B414" s="34"/>
      <c r="C414" s="35"/>
      <c r="D414" s="70"/>
      <c r="E414" s="71"/>
      <c r="F414" s="72"/>
    </row>
    <row r="415" spans="1:13" x14ac:dyDescent="0.25">
      <c r="A415" s="33"/>
      <c r="B415" s="34"/>
      <c r="C415" s="35"/>
      <c r="D415" s="70"/>
      <c r="E415" s="71"/>
      <c r="F415" s="72"/>
    </row>
    <row r="416" spans="1:13" x14ac:dyDescent="0.25">
      <c r="A416" s="33"/>
      <c r="B416" s="34"/>
      <c r="C416" s="35"/>
      <c r="D416" s="70"/>
      <c r="E416" s="71"/>
      <c r="F416" s="72"/>
      <c r="M416" s="78"/>
    </row>
    <row r="417" spans="1:13" x14ac:dyDescent="0.25">
      <c r="A417" s="33"/>
      <c r="B417" s="34"/>
      <c r="C417" s="35"/>
      <c r="D417" s="70"/>
      <c r="E417" s="71"/>
      <c r="F417" s="72"/>
      <c r="M417" s="78"/>
    </row>
    <row r="418" spans="1:13" x14ac:dyDescent="0.25">
      <c r="A418" s="33"/>
      <c r="B418" s="61"/>
      <c r="C418" s="35"/>
      <c r="D418" s="70"/>
      <c r="E418" s="63"/>
      <c r="F418" s="64"/>
      <c r="M418" s="78"/>
    </row>
    <row r="419" spans="1:13" x14ac:dyDescent="0.25">
      <c r="A419" s="33"/>
      <c r="B419" s="61"/>
      <c r="C419" s="35"/>
      <c r="D419" s="70"/>
      <c r="E419" s="63"/>
      <c r="F419" s="64"/>
      <c r="M419" s="78"/>
    </row>
    <row r="420" spans="1:13" x14ac:dyDescent="0.25">
      <c r="A420" s="33"/>
      <c r="B420" s="61"/>
      <c r="C420" s="35"/>
      <c r="D420" s="70"/>
      <c r="E420" s="63"/>
      <c r="F420" s="64"/>
      <c r="M420" s="78"/>
    </row>
    <row r="421" spans="1:13" x14ac:dyDescent="0.25">
      <c r="A421" s="33"/>
      <c r="B421" s="34"/>
      <c r="C421" s="35"/>
      <c r="D421" s="70"/>
      <c r="E421" s="71"/>
      <c r="F421" s="72"/>
      <c r="M421" s="78"/>
    </row>
    <row r="422" spans="1:13" x14ac:dyDescent="0.25">
      <c r="A422" s="33"/>
      <c r="B422" s="34"/>
      <c r="C422" s="35"/>
      <c r="D422" s="70"/>
      <c r="E422" s="71"/>
      <c r="F422" s="72"/>
    </row>
    <row r="423" spans="1:13" x14ac:dyDescent="0.25">
      <c r="A423" s="33"/>
      <c r="B423" s="34"/>
      <c r="C423" s="35"/>
      <c r="D423" s="70"/>
      <c r="E423" s="71"/>
      <c r="F423" s="72"/>
    </row>
    <row r="424" spans="1:13" x14ac:dyDescent="0.25">
      <c r="A424" s="94"/>
      <c r="B424" s="35"/>
      <c r="C424" s="60"/>
      <c r="D424" s="70"/>
      <c r="E424" s="71"/>
      <c r="F424" s="72"/>
    </row>
    <row r="425" spans="1:13" x14ac:dyDescent="0.25">
      <c r="A425" s="33"/>
      <c r="B425" s="33"/>
      <c r="C425" s="35"/>
      <c r="D425" s="67"/>
      <c r="E425" s="63"/>
      <c r="F425" s="72"/>
    </row>
    <row r="426" spans="1:13" x14ac:dyDescent="0.25">
      <c r="A426" s="33"/>
      <c r="B426" s="34"/>
      <c r="C426" s="35"/>
      <c r="D426" s="70"/>
      <c r="E426" s="71"/>
      <c r="F426" s="72"/>
    </row>
    <row r="427" spans="1:13" x14ac:dyDescent="0.25">
      <c r="A427" s="33"/>
      <c r="B427" s="34"/>
      <c r="C427" s="35"/>
      <c r="D427" s="70"/>
      <c r="E427" s="71"/>
      <c r="F427" s="72"/>
    </row>
    <row r="428" spans="1:13" x14ac:dyDescent="0.25">
      <c r="A428" s="33"/>
      <c r="B428" s="34"/>
      <c r="C428" s="35"/>
      <c r="D428" s="70"/>
      <c r="E428" s="71"/>
      <c r="F428" s="72"/>
    </row>
    <row r="429" spans="1:13" x14ac:dyDescent="0.25">
      <c r="A429" s="95"/>
      <c r="B429" s="96"/>
      <c r="C429" s="97"/>
      <c r="D429" s="98"/>
      <c r="E429" s="97"/>
      <c r="F429" s="95"/>
    </row>
    <row r="430" spans="1:13" x14ac:dyDescent="0.25">
      <c r="A430" s="99"/>
      <c r="B430" s="99"/>
      <c r="C430" s="99"/>
      <c r="D430" s="67"/>
      <c r="E430" s="63"/>
      <c r="F430" s="63"/>
    </row>
    <row r="431" spans="1:13" x14ac:dyDescent="0.25">
      <c r="A431" s="100"/>
      <c r="B431" s="101"/>
      <c r="C431" s="102"/>
      <c r="D431" s="103"/>
      <c r="E431" s="104"/>
      <c r="F431" s="104"/>
    </row>
    <row r="432" spans="1:13" x14ac:dyDescent="0.25">
      <c r="A432" s="100"/>
      <c r="B432" s="101"/>
      <c r="C432" s="102"/>
      <c r="D432" s="103"/>
      <c r="E432" s="104"/>
      <c r="F432" s="104"/>
    </row>
    <row r="433" spans="1:6" x14ac:dyDescent="0.25">
      <c r="A433" s="100"/>
      <c r="B433" s="101"/>
      <c r="C433" s="102"/>
      <c r="D433" s="103"/>
      <c r="E433" s="104"/>
      <c r="F433" s="104"/>
    </row>
    <row r="434" spans="1:6" x14ac:dyDescent="0.25">
      <c r="A434" s="100"/>
      <c r="B434" s="101"/>
      <c r="C434" s="102"/>
      <c r="D434" s="103"/>
      <c r="E434" s="104"/>
      <c r="F434" s="104"/>
    </row>
    <row r="435" spans="1:6" x14ac:dyDescent="0.25">
      <c r="A435" s="100"/>
      <c r="B435" s="101"/>
      <c r="C435" s="102"/>
      <c r="D435" s="103"/>
      <c r="E435" s="104"/>
      <c r="F435" s="104"/>
    </row>
    <row r="436" spans="1:6" x14ac:dyDescent="0.25">
      <c r="A436" s="100"/>
      <c r="B436" s="101"/>
      <c r="C436" s="102"/>
      <c r="D436" s="103"/>
      <c r="E436" s="104"/>
      <c r="F436" s="104"/>
    </row>
    <row r="437" spans="1:6" x14ac:dyDescent="0.25">
      <c r="A437" s="100"/>
      <c r="B437" s="101"/>
      <c r="C437" s="102"/>
      <c r="D437" s="103"/>
      <c r="E437" s="104"/>
      <c r="F437" s="104"/>
    </row>
    <row r="438" spans="1:6" x14ac:dyDescent="0.25">
      <c r="A438" s="100"/>
      <c r="B438" s="105"/>
      <c r="C438" s="106"/>
      <c r="D438" s="107"/>
      <c r="E438" s="104"/>
      <c r="F438" s="104"/>
    </row>
    <row r="439" spans="1:6" x14ac:dyDescent="0.25">
      <c r="A439" s="100"/>
      <c r="B439" s="105"/>
      <c r="C439" s="106"/>
      <c r="D439" s="107"/>
      <c r="E439" s="104"/>
      <c r="F439" s="104"/>
    </row>
    <row r="440" spans="1:6" x14ac:dyDescent="0.25">
      <c r="A440" s="100"/>
      <c r="B440" s="105"/>
      <c r="C440" s="106"/>
      <c r="D440" s="107"/>
      <c r="E440" s="104"/>
      <c r="F440" s="104"/>
    </row>
    <row r="441" spans="1:6" x14ac:dyDescent="0.25">
      <c r="A441" s="108"/>
      <c r="B441" s="109"/>
      <c r="C441" s="110"/>
      <c r="D441" s="107"/>
      <c r="E441" s="104"/>
      <c r="F441" s="104"/>
    </row>
    <row r="442" spans="1:6" x14ac:dyDescent="0.25">
      <c r="A442" s="108"/>
      <c r="B442" s="109"/>
      <c r="C442" s="110"/>
      <c r="D442" s="107"/>
      <c r="E442" s="104"/>
      <c r="F442" s="104"/>
    </row>
    <row r="443" spans="1:6" x14ac:dyDescent="0.25">
      <c r="A443" s="108"/>
      <c r="B443" s="109"/>
      <c r="C443" s="110"/>
      <c r="D443" s="107"/>
      <c r="E443" s="104"/>
      <c r="F443" s="104"/>
    </row>
    <row r="444" spans="1:6" x14ac:dyDescent="0.25">
      <c r="A444" s="108"/>
      <c r="B444" s="109"/>
      <c r="C444" s="110"/>
      <c r="D444" s="107"/>
      <c r="E444" s="104"/>
      <c r="F444" s="104"/>
    </row>
    <row r="445" spans="1:6" x14ac:dyDescent="0.25">
      <c r="A445" s="108"/>
      <c r="B445" s="109"/>
      <c r="C445" s="110"/>
      <c r="D445" s="107"/>
      <c r="E445" s="104"/>
      <c r="F445" s="104"/>
    </row>
    <row r="446" spans="1:6" x14ac:dyDescent="0.25">
      <c r="A446" s="108"/>
      <c r="B446" s="109"/>
      <c r="C446" s="110"/>
      <c r="D446" s="107"/>
      <c r="E446" s="104"/>
      <c r="F446" s="104"/>
    </row>
    <row r="447" spans="1:6" x14ac:dyDescent="0.25">
      <c r="A447" s="108"/>
      <c r="B447" s="109"/>
      <c r="C447" s="110"/>
      <c r="D447" s="107"/>
      <c r="E447" s="104"/>
      <c r="F447" s="104"/>
    </row>
    <row r="448" spans="1:6" x14ac:dyDescent="0.25">
      <c r="A448" s="108"/>
      <c r="B448" s="109"/>
      <c r="C448" s="110"/>
      <c r="D448" s="107"/>
      <c r="E448" s="104"/>
      <c r="F448" s="104"/>
    </row>
    <row r="449" spans="1:6" x14ac:dyDescent="0.25">
      <c r="A449" s="108"/>
      <c r="B449" s="109"/>
      <c r="C449" s="110"/>
      <c r="D449" s="107"/>
      <c r="E449" s="104"/>
      <c r="F449" s="104"/>
    </row>
    <row r="450" spans="1:6" x14ac:dyDescent="0.25">
      <c r="A450" s="108"/>
      <c r="B450" s="109"/>
      <c r="C450" s="110"/>
      <c r="D450" s="107"/>
      <c r="E450" s="104"/>
      <c r="F450" s="104"/>
    </row>
    <row r="451" spans="1:6" x14ac:dyDescent="0.25">
      <c r="A451" s="108"/>
      <c r="B451" s="109"/>
      <c r="C451" s="110"/>
      <c r="D451" s="107"/>
      <c r="E451" s="104"/>
      <c r="F451" s="104"/>
    </row>
    <row r="452" spans="1:6" x14ac:dyDescent="0.25">
      <c r="A452" s="108"/>
      <c r="B452" s="109"/>
      <c r="C452" s="110"/>
      <c r="D452" s="107"/>
      <c r="E452" s="104"/>
      <c r="F452" s="104"/>
    </row>
    <row r="453" spans="1:6" x14ac:dyDescent="0.25">
      <c r="A453" s="108"/>
      <c r="B453" s="109"/>
      <c r="C453" s="110"/>
      <c r="D453" s="107"/>
      <c r="E453" s="104"/>
      <c r="F453" s="104"/>
    </row>
    <row r="454" spans="1:6" x14ac:dyDescent="0.25">
      <c r="A454" s="108"/>
      <c r="B454" s="109"/>
      <c r="C454" s="110"/>
      <c r="D454" s="107"/>
      <c r="E454" s="104"/>
      <c r="F454" s="104"/>
    </row>
    <row r="455" spans="1:6" x14ac:dyDescent="0.25">
      <c r="A455" s="108"/>
      <c r="B455" s="109"/>
      <c r="C455" s="110"/>
      <c r="D455" s="107"/>
      <c r="E455" s="104"/>
      <c r="F455" s="104"/>
    </row>
    <row r="456" spans="1:6" x14ac:dyDescent="0.25">
      <c r="A456" s="108"/>
      <c r="B456" s="109"/>
      <c r="C456" s="110"/>
      <c r="D456" s="107"/>
      <c r="E456" s="104"/>
      <c r="F456" s="104"/>
    </row>
    <row r="457" spans="1:6" x14ac:dyDescent="0.25">
      <c r="A457" s="108"/>
      <c r="B457" s="109"/>
      <c r="C457" s="110"/>
      <c r="D457" s="107"/>
      <c r="E457" s="104"/>
      <c r="F457" s="104"/>
    </row>
    <row r="458" spans="1:6" x14ac:dyDescent="0.25">
      <c r="A458" s="108"/>
      <c r="B458" s="109"/>
      <c r="C458" s="110"/>
      <c r="D458" s="107"/>
      <c r="E458" s="104"/>
      <c r="F458" s="104"/>
    </row>
    <row r="459" spans="1:6" x14ac:dyDescent="0.25">
      <c r="A459" s="108"/>
      <c r="B459" s="109"/>
      <c r="C459" s="110"/>
      <c r="D459" s="107"/>
      <c r="E459" s="104"/>
      <c r="F459" s="104"/>
    </row>
    <row r="460" spans="1:6" x14ac:dyDescent="0.25">
      <c r="A460" s="108"/>
      <c r="B460" s="111"/>
      <c r="C460" s="110"/>
      <c r="D460" s="107"/>
      <c r="E460" s="104"/>
      <c r="F460" s="104"/>
    </row>
    <row r="461" spans="1:6" x14ac:dyDescent="0.25">
      <c r="A461" s="108"/>
      <c r="B461" s="111"/>
      <c r="C461" s="110"/>
      <c r="D461" s="107"/>
      <c r="E461" s="104"/>
      <c r="F461" s="104"/>
    </row>
    <row r="462" spans="1:6" x14ac:dyDescent="0.25">
      <c r="A462" s="108"/>
      <c r="B462" s="109"/>
      <c r="C462" s="110"/>
      <c r="D462" s="107"/>
      <c r="E462" s="104"/>
      <c r="F462" s="104"/>
    </row>
    <row r="463" spans="1:6" x14ac:dyDescent="0.25">
      <c r="A463" s="108"/>
      <c r="B463" s="111"/>
      <c r="C463" s="110"/>
      <c r="D463" s="107"/>
      <c r="E463" s="104"/>
      <c r="F463" s="104"/>
    </row>
    <row r="464" spans="1:6" x14ac:dyDescent="0.25">
      <c r="A464" s="108"/>
      <c r="B464" s="111"/>
      <c r="C464" s="110"/>
      <c r="D464" s="107"/>
      <c r="E464" s="104"/>
      <c r="F464" s="104"/>
    </row>
    <row r="465" spans="1:6" x14ac:dyDescent="0.25">
      <c r="A465" s="108"/>
      <c r="B465" s="111"/>
      <c r="C465" s="110"/>
      <c r="D465" s="107"/>
      <c r="E465" s="104"/>
      <c r="F465" s="104"/>
    </row>
    <row r="466" spans="1:6" x14ac:dyDescent="0.25">
      <c r="A466" s="108"/>
      <c r="B466" s="111"/>
      <c r="C466" s="110"/>
      <c r="D466" s="107"/>
      <c r="E466" s="104"/>
      <c r="F466" s="104"/>
    </row>
    <row r="467" spans="1:6" x14ac:dyDescent="0.25">
      <c r="A467" s="108"/>
      <c r="B467" s="112"/>
      <c r="C467" s="113"/>
      <c r="D467" s="103"/>
      <c r="E467" s="104"/>
      <c r="F467" s="104"/>
    </row>
    <row r="468" spans="1:6" x14ac:dyDescent="0.25">
      <c r="A468" s="108"/>
      <c r="B468" s="112"/>
      <c r="C468" s="113"/>
      <c r="D468" s="103"/>
      <c r="E468" s="104"/>
      <c r="F468" s="104"/>
    </row>
    <row r="469" spans="1:6" x14ac:dyDescent="0.25">
      <c r="A469" s="108"/>
      <c r="B469" s="109"/>
      <c r="C469" s="110"/>
      <c r="D469" s="107"/>
      <c r="E469" s="104"/>
      <c r="F469" s="104"/>
    </row>
    <row r="470" spans="1:6" x14ac:dyDescent="0.25">
      <c r="A470" s="108"/>
      <c r="B470" s="109"/>
      <c r="C470" s="110"/>
      <c r="D470" s="107"/>
      <c r="E470" s="104"/>
      <c r="F470" s="104"/>
    </row>
    <row r="471" spans="1:6" x14ac:dyDescent="0.25">
      <c r="A471" s="108"/>
      <c r="B471" s="112"/>
      <c r="C471" s="113"/>
      <c r="D471" s="103"/>
      <c r="E471" s="104"/>
      <c r="F471" s="104"/>
    </row>
    <row r="472" spans="1:6" x14ac:dyDescent="0.25">
      <c r="A472" s="108"/>
      <c r="B472" s="109"/>
      <c r="C472" s="110"/>
      <c r="D472" s="107"/>
      <c r="E472" s="104"/>
      <c r="F472" s="104"/>
    </row>
    <row r="473" spans="1:6" x14ac:dyDescent="0.25">
      <c r="A473" s="108"/>
      <c r="B473" s="109"/>
      <c r="C473" s="110"/>
      <c r="D473" s="107"/>
      <c r="E473" s="104"/>
      <c r="F473" s="104"/>
    </row>
    <row r="474" spans="1:6" x14ac:dyDescent="0.25">
      <c r="A474" s="108"/>
      <c r="B474" s="112"/>
      <c r="C474" s="113"/>
      <c r="D474" s="103"/>
      <c r="E474" s="104"/>
      <c r="F474" s="104"/>
    </row>
    <row r="475" spans="1:6" x14ac:dyDescent="0.25">
      <c r="A475" s="108"/>
      <c r="B475" s="109"/>
      <c r="C475" s="110"/>
      <c r="D475" s="107"/>
      <c r="E475" s="104"/>
      <c r="F475" s="104"/>
    </row>
    <row r="476" spans="1:6" x14ac:dyDescent="0.25">
      <c r="A476" s="108"/>
      <c r="B476" s="109"/>
      <c r="C476" s="110"/>
      <c r="D476" s="107"/>
      <c r="E476" s="104"/>
      <c r="F476" s="104"/>
    </row>
    <row r="477" spans="1:6" x14ac:dyDescent="0.25">
      <c r="A477" s="108"/>
      <c r="B477" s="112"/>
      <c r="C477" s="113"/>
      <c r="D477" s="103"/>
      <c r="E477" s="104"/>
      <c r="F477" s="104"/>
    </row>
    <row r="478" spans="1:6" x14ac:dyDescent="0.25">
      <c r="A478" s="108"/>
      <c r="B478" s="112"/>
      <c r="C478" s="113"/>
      <c r="D478" s="103"/>
      <c r="E478" s="104"/>
      <c r="F478" s="104"/>
    </row>
    <row r="479" spans="1:6" x14ac:dyDescent="0.25">
      <c r="A479" s="108"/>
      <c r="B479" s="112"/>
      <c r="C479" s="113"/>
      <c r="D479" s="103"/>
      <c r="E479" s="104"/>
      <c r="F479" s="104"/>
    </row>
    <row r="480" spans="1:6" x14ac:dyDescent="0.25">
      <c r="A480" s="108"/>
      <c r="B480" s="112"/>
      <c r="C480" s="113"/>
      <c r="D480" s="103"/>
      <c r="E480" s="104"/>
      <c r="F480" s="104"/>
    </row>
    <row r="481" spans="1:6" x14ac:dyDescent="0.25">
      <c r="A481" s="108"/>
      <c r="B481" s="112"/>
      <c r="C481" s="113"/>
      <c r="D481" s="103"/>
      <c r="E481" s="104"/>
      <c r="F481" s="104"/>
    </row>
    <row r="482" spans="1:6" x14ac:dyDescent="0.25">
      <c r="A482" s="108"/>
      <c r="B482" s="112"/>
      <c r="C482" s="113"/>
      <c r="D482" s="103"/>
      <c r="E482" s="104"/>
      <c r="F482" s="104"/>
    </row>
    <row r="483" spans="1:6" x14ac:dyDescent="0.25">
      <c r="A483" s="108"/>
      <c r="B483" s="112"/>
      <c r="C483" s="113"/>
      <c r="D483" s="103"/>
      <c r="E483" s="104"/>
      <c r="F483" s="104"/>
    </row>
    <row r="484" spans="1:6" x14ac:dyDescent="0.25">
      <c r="A484" s="114"/>
      <c r="B484" s="109"/>
      <c r="C484" s="110"/>
      <c r="D484" s="107"/>
      <c r="E484" s="104"/>
      <c r="F484" s="104"/>
    </row>
    <row r="485" spans="1:6" x14ac:dyDescent="0.25">
      <c r="A485" s="114"/>
      <c r="B485" s="112"/>
      <c r="C485" s="113"/>
      <c r="D485" s="103"/>
      <c r="E485" s="104"/>
      <c r="F485" s="104"/>
    </row>
    <row r="486" spans="1:6" x14ac:dyDescent="0.25">
      <c r="A486" s="115"/>
      <c r="B486" s="69"/>
      <c r="C486" s="84"/>
      <c r="D486" s="70"/>
      <c r="E486" s="71"/>
      <c r="F486" s="116"/>
    </row>
    <row r="487" spans="1:6" x14ac:dyDescent="0.25">
      <c r="A487" s="80"/>
      <c r="B487" s="80"/>
      <c r="C487" s="69"/>
      <c r="D487" s="70"/>
      <c r="E487" s="71"/>
      <c r="F487" s="116"/>
    </row>
    <row r="488" spans="1:6" x14ac:dyDescent="0.25">
      <c r="A488" s="80"/>
      <c r="B488" s="117"/>
      <c r="C488" s="69"/>
      <c r="D488" s="70"/>
      <c r="E488" s="71"/>
      <c r="F488" s="116"/>
    </row>
    <row r="489" spans="1:6" x14ac:dyDescent="0.25">
      <c r="A489" s="33"/>
      <c r="B489" s="34"/>
      <c r="C489" s="35"/>
      <c r="D489" s="70"/>
      <c r="E489" s="71"/>
      <c r="F489" s="72"/>
    </row>
    <row r="490" spans="1:6" x14ac:dyDescent="0.25">
      <c r="A490" s="33"/>
      <c r="B490" s="61"/>
      <c r="C490" s="35"/>
      <c r="D490" s="67"/>
      <c r="E490" s="63"/>
      <c r="F490" s="64"/>
    </row>
    <row r="491" spans="1:6" x14ac:dyDescent="0.25">
      <c r="A491" s="33"/>
      <c r="B491" s="61"/>
      <c r="C491" s="35"/>
      <c r="D491" s="67"/>
      <c r="E491" s="63"/>
      <c r="F491" s="64"/>
    </row>
    <row r="492" spans="1:6" x14ac:dyDescent="0.25">
      <c r="A492" s="33"/>
      <c r="B492" s="61"/>
      <c r="C492" s="35"/>
      <c r="D492" s="67"/>
      <c r="E492" s="63"/>
      <c r="F492" s="64"/>
    </row>
    <row r="493" spans="1:6" x14ac:dyDescent="0.25">
      <c r="A493" s="33"/>
      <c r="B493" s="61"/>
      <c r="C493" s="35"/>
      <c r="D493" s="67"/>
      <c r="E493" s="63"/>
      <c r="F493" s="64"/>
    </row>
    <row r="494" spans="1:6" x14ac:dyDescent="0.25">
      <c r="A494" s="33"/>
      <c r="B494" s="33"/>
      <c r="C494" s="35"/>
      <c r="D494" s="67"/>
      <c r="E494" s="63"/>
      <c r="F494" s="64"/>
    </row>
    <row r="495" spans="1:6" x14ac:dyDescent="0.25">
      <c r="A495" s="33"/>
      <c r="B495" s="61"/>
      <c r="C495" s="35"/>
      <c r="D495" s="67"/>
      <c r="E495" s="63"/>
      <c r="F495" s="64"/>
    </row>
    <row r="496" spans="1:6" x14ac:dyDescent="0.25">
      <c r="A496" s="94"/>
      <c r="B496" s="35"/>
      <c r="C496" s="60"/>
      <c r="D496" s="70"/>
      <c r="E496" s="71"/>
      <c r="F496" s="72"/>
    </row>
    <row r="497" spans="1:6" x14ac:dyDescent="0.25">
      <c r="A497" s="33"/>
      <c r="B497" s="33"/>
      <c r="C497" s="35"/>
      <c r="D497" s="67"/>
      <c r="E497" s="63"/>
      <c r="F497" s="72"/>
    </row>
    <row r="498" spans="1:6" x14ac:dyDescent="0.25">
      <c r="A498" s="33"/>
      <c r="B498" s="34"/>
      <c r="C498" s="35"/>
      <c r="D498" s="70"/>
      <c r="E498" s="71"/>
      <c r="F498" s="72"/>
    </row>
    <row r="499" spans="1:6" x14ac:dyDescent="0.25">
      <c r="A499" s="33"/>
      <c r="B499" s="34"/>
      <c r="C499" s="35"/>
      <c r="D499" s="70"/>
      <c r="E499" s="71"/>
      <c r="F499" s="72"/>
    </row>
    <row r="500" spans="1:6" x14ac:dyDescent="0.25">
      <c r="A500" s="94"/>
      <c r="B500" s="35"/>
      <c r="C500" s="60"/>
      <c r="D500" s="70"/>
      <c r="E500" s="71"/>
      <c r="F500" s="72"/>
    </row>
    <row r="501" spans="1:6" x14ac:dyDescent="0.25">
      <c r="A501" s="33"/>
      <c r="B501" s="33"/>
      <c r="C501" s="35"/>
      <c r="D501" s="67"/>
      <c r="E501" s="63"/>
      <c r="F501" s="72"/>
    </row>
    <row r="502" spans="1:6" x14ac:dyDescent="0.25">
      <c r="A502" s="33"/>
      <c r="B502" s="34"/>
      <c r="C502" s="35"/>
      <c r="D502" s="70"/>
      <c r="E502" s="71"/>
      <c r="F502" s="72"/>
    </row>
    <row r="503" spans="1:6" x14ac:dyDescent="0.25">
      <c r="A503" s="33"/>
      <c r="B503" s="61"/>
      <c r="C503" s="35"/>
      <c r="D503" s="67"/>
      <c r="E503" s="63"/>
      <c r="F503" s="64"/>
    </row>
    <row r="504" spans="1:6" x14ac:dyDescent="0.25">
      <c r="A504" s="94"/>
      <c r="B504" s="35"/>
      <c r="C504" s="60"/>
      <c r="D504" s="70"/>
      <c r="E504" s="71"/>
      <c r="F504" s="72"/>
    </row>
    <row r="505" spans="1:6" x14ac:dyDescent="0.25">
      <c r="A505" s="33"/>
      <c r="B505" s="33"/>
      <c r="C505" s="35"/>
      <c r="D505" s="67"/>
      <c r="E505" s="63"/>
      <c r="F505" s="72"/>
    </row>
    <row r="506" spans="1:6" x14ac:dyDescent="0.25">
      <c r="A506" s="33"/>
      <c r="B506" s="34"/>
      <c r="C506" s="35"/>
      <c r="D506" s="70"/>
      <c r="E506" s="71"/>
      <c r="F506" s="72"/>
    </row>
    <row r="507" spans="1:6" x14ac:dyDescent="0.25">
      <c r="A507" s="33"/>
      <c r="B507" s="61"/>
      <c r="C507" s="35"/>
      <c r="D507" s="67"/>
      <c r="E507" s="63"/>
      <c r="F507" s="64"/>
    </row>
    <row r="508" spans="1:6" x14ac:dyDescent="0.25">
      <c r="A508" s="94"/>
      <c r="B508" s="35"/>
      <c r="C508" s="60"/>
      <c r="D508" s="70"/>
      <c r="E508" s="71"/>
      <c r="F508" s="72"/>
    </row>
    <row r="509" spans="1:6" x14ac:dyDescent="0.25">
      <c r="A509" s="33"/>
      <c r="B509" s="33"/>
      <c r="C509" s="35"/>
      <c r="D509" s="67"/>
      <c r="E509" s="63"/>
      <c r="F509" s="72"/>
    </row>
    <row r="510" spans="1:6" x14ac:dyDescent="0.25">
      <c r="A510" s="33"/>
      <c r="B510" s="34"/>
      <c r="C510" s="35"/>
      <c r="D510" s="70"/>
      <c r="E510" s="71"/>
      <c r="F510" s="72"/>
    </row>
    <row r="511" spans="1:6" x14ac:dyDescent="0.25">
      <c r="A511" s="33"/>
      <c r="B511" s="34"/>
      <c r="C511" s="35"/>
      <c r="D511" s="70"/>
      <c r="E511" s="71"/>
      <c r="F511" s="72"/>
    </row>
    <row r="512" spans="1:6" x14ac:dyDescent="0.25">
      <c r="A512" s="33"/>
      <c r="B512" s="34"/>
      <c r="C512" s="35"/>
      <c r="D512" s="70"/>
      <c r="E512" s="71"/>
      <c r="F512" s="72"/>
    </row>
    <row r="513" spans="1:6" x14ac:dyDescent="0.25">
      <c r="A513" s="33"/>
      <c r="B513" s="34"/>
      <c r="C513" s="35"/>
      <c r="D513" s="70"/>
      <c r="E513" s="71"/>
      <c r="F513" s="72"/>
    </row>
    <row r="514" spans="1:6" x14ac:dyDescent="0.25">
      <c r="A514" s="33"/>
      <c r="B514" s="34"/>
      <c r="C514" s="35"/>
      <c r="D514" s="70"/>
      <c r="E514" s="71"/>
      <c r="F514" s="72"/>
    </row>
    <row r="515" spans="1:6" x14ac:dyDescent="0.25">
      <c r="A515" s="33"/>
      <c r="B515" s="61"/>
      <c r="C515" s="356"/>
      <c r="D515" s="356"/>
      <c r="E515" s="63"/>
      <c r="F515" s="72"/>
    </row>
    <row r="516" spans="1:6" x14ac:dyDescent="0.25">
      <c r="A516" s="33"/>
      <c r="B516" s="61"/>
      <c r="C516" s="357"/>
      <c r="D516" s="357"/>
      <c r="E516" s="63"/>
      <c r="F516" s="72"/>
    </row>
    <row r="517" spans="1:6" x14ac:dyDescent="0.25">
      <c r="A517" s="33"/>
      <c r="B517" s="61"/>
      <c r="C517" s="358"/>
      <c r="D517" s="358"/>
      <c r="E517" s="63"/>
      <c r="F517" s="72"/>
    </row>
    <row r="518" spans="1:6" x14ac:dyDescent="0.25">
      <c r="A518" s="33"/>
      <c r="B518" s="61"/>
      <c r="C518" s="35"/>
      <c r="D518" s="67"/>
      <c r="E518" s="63"/>
      <c r="F518" s="64"/>
    </row>
    <row r="519" spans="1:6" x14ac:dyDescent="0.25">
      <c r="A519" s="33"/>
      <c r="B519" s="61"/>
      <c r="C519" s="35"/>
      <c r="D519" s="67"/>
      <c r="E519" s="63"/>
      <c r="F519" s="64"/>
    </row>
    <row r="520" spans="1:6" x14ac:dyDescent="0.25">
      <c r="A520" s="33"/>
      <c r="B520" s="61"/>
      <c r="C520" s="35"/>
      <c r="D520" s="67"/>
      <c r="E520" s="71"/>
      <c r="F520" s="72"/>
    </row>
    <row r="521" spans="1:6" x14ac:dyDescent="0.25">
      <c r="A521" s="33"/>
      <c r="B521" s="61"/>
      <c r="C521" s="35"/>
      <c r="D521" s="67"/>
      <c r="E521" s="63"/>
      <c r="F521" s="64"/>
    </row>
    <row r="522" spans="1:6" x14ac:dyDescent="0.25">
      <c r="A522" s="33"/>
      <c r="B522" s="61"/>
      <c r="C522" s="35"/>
      <c r="D522" s="67"/>
      <c r="E522" s="63"/>
      <c r="F522" s="64"/>
    </row>
    <row r="523" spans="1:6" x14ac:dyDescent="0.25">
      <c r="A523" s="33"/>
      <c r="B523" s="61"/>
      <c r="C523" s="35"/>
      <c r="D523" s="67"/>
      <c r="E523" s="63"/>
      <c r="F523" s="64"/>
    </row>
  </sheetData>
  <sheetProtection algorithmName="SHA-512" hashValue="lanJgN37E/y4CiEfalvSLx0NXOZ/b2ioUvhU7IKKXHWFUeXJgJcIFulEpVZx+2nkOyxUI2ircbQv6siWNJJikg==" saltValue="AdyasSPlKLZ8NNOubCef1g==" spinCount="100000" sheet="1" objects="1" scenarios="1"/>
  <mergeCells count="4">
    <mergeCell ref="C515:D515"/>
    <mergeCell ref="C516:D516"/>
    <mergeCell ref="C517:D517"/>
    <mergeCell ref="B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topLeftCell="A196" workbookViewId="0">
      <selection activeCell="E202" sqref="E202"/>
    </sheetView>
  </sheetViews>
  <sheetFormatPr defaultRowHeight="12.75" x14ac:dyDescent="0.2"/>
  <cols>
    <col min="1" max="1" width="4.7109375" style="119" customWidth="1"/>
    <col min="2" max="2" width="40.7109375" style="174" customWidth="1"/>
    <col min="3" max="3" width="6.7109375" style="119" customWidth="1"/>
    <col min="4" max="4" width="8.7109375" style="119" customWidth="1"/>
    <col min="5" max="5" width="10.7109375" style="119" customWidth="1"/>
    <col min="6" max="6" width="16.85546875" style="119" customWidth="1"/>
    <col min="7" max="7" width="9.140625" style="119"/>
    <col min="8" max="8" width="9.85546875" style="119" bestFit="1" customWidth="1"/>
    <col min="9" max="16384" width="9.140625" style="119"/>
  </cols>
  <sheetData>
    <row r="1" spans="1:7" ht="15.75" x14ac:dyDescent="0.2">
      <c r="A1" s="158" t="s">
        <v>311</v>
      </c>
      <c r="B1" s="1" t="s">
        <v>319</v>
      </c>
      <c r="C1" s="122"/>
      <c r="D1" s="122"/>
      <c r="E1" s="123"/>
      <c r="F1" s="124"/>
    </row>
    <row r="2" spans="1:7" x14ac:dyDescent="0.2">
      <c r="A2" s="120"/>
      <c r="B2" s="121"/>
      <c r="C2" s="122"/>
      <c r="D2" s="122"/>
      <c r="E2" s="123"/>
      <c r="F2" s="124"/>
    </row>
    <row r="3" spans="1:7" s="7" customFormat="1" ht="25.5" x14ac:dyDescent="0.25">
      <c r="A3" s="9" t="s">
        <v>0</v>
      </c>
      <c r="B3" s="10" t="s">
        <v>1</v>
      </c>
      <c r="C3" s="11" t="s">
        <v>2</v>
      </c>
      <c r="D3" s="12" t="s">
        <v>3</v>
      </c>
      <c r="E3" s="13" t="s">
        <v>4</v>
      </c>
      <c r="F3" s="14" t="s">
        <v>5</v>
      </c>
    </row>
    <row r="4" spans="1:7" s="7" customFormat="1" ht="15" x14ac:dyDescent="0.25">
      <c r="A4" s="15"/>
      <c r="B4" s="16"/>
      <c r="C4" s="143"/>
      <c r="D4" s="144"/>
      <c r="E4" s="145"/>
      <c r="F4" s="146"/>
      <c r="G4" s="48"/>
    </row>
    <row r="5" spans="1:7" x14ac:dyDescent="0.2">
      <c r="A5" s="38" t="s">
        <v>6</v>
      </c>
      <c r="B5" s="10" t="s">
        <v>152</v>
      </c>
      <c r="C5" s="10"/>
      <c r="D5" s="39"/>
      <c r="E5" s="10"/>
      <c r="F5" s="43"/>
    </row>
    <row r="6" spans="1:7" x14ac:dyDescent="0.2">
      <c r="A6" s="120"/>
      <c r="B6" s="125"/>
      <c r="C6" s="122"/>
      <c r="D6" s="122"/>
      <c r="E6" s="123"/>
      <c r="F6" s="284"/>
    </row>
    <row r="7" spans="1:7" ht="306" x14ac:dyDescent="0.2">
      <c r="A7" s="120"/>
      <c r="B7" s="346" t="s">
        <v>412</v>
      </c>
      <c r="C7" s="177"/>
      <c r="D7" s="178"/>
      <c r="E7" s="320"/>
      <c r="F7" s="285"/>
    </row>
    <row r="8" spans="1:7" ht="332.25" customHeight="1" x14ac:dyDescent="0.2">
      <c r="A8" s="126"/>
      <c r="B8" s="346" t="s">
        <v>415</v>
      </c>
      <c r="C8" s="177"/>
      <c r="D8" s="178"/>
      <c r="E8" s="320"/>
      <c r="F8" s="285"/>
    </row>
    <row r="9" spans="1:7" x14ac:dyDescent="0.2">
      <c r="A9" s="9" t="s">
        <v>313</v>
      </c>
      <c r="B9" s="179"/>
      <c r="C9" s="180" t="s">
        <v>16</v>
      </c>
      <c r="D9" s="178">
        <v>1</v>
      </c>
      <c r="E9" s="320"/>
      <c r="F9" s="285">
        <f>D9*E9</f>
        <v>0</v>
      </c>
    </row>
    <row r="10" spans="1:7" x14ac:dyDescent="0.2">
      <c r="B10" s="176"/>
      <c r="C10" s="180"/>
      <c r="D10" s="178"/>
      <c r="E10" s="320"/>
      <c r="F10" s="285"/>
    </row>
    <row r="11" spans="1:7" ht="15.75" customHeight="1" x14ac:dyDescent="0.2">
      <c r="B11" s="176" t="s">
        <v>153</v>
      </c>
      <c r="C11" s="180"/>
      <c r="D11" s="178"/>
      <c r="E11" s="320"/>
      <c r="F11" s="285"/>
    </row>
    <row r="12" spans="1:7" s="48" customFormat="1" ht="15" x14ac:dyDescent="0.25">
      <c r="A12" s="33"/>
      <c r="B12" s="176"/>
      <c r="C12" s="180" t="s">
        <v>16</v>
      </c>
      <c r="D12" s="178">
        <v>1</v>
      </c>
      <c r="E12" s="320"/>
      <c r="F12" s="285">
        <f t="shared" ref="F12:F74" si="0">D12*E12</f>
        <v>0</v>
      </c>
    </row>
    <row r="13" spans="1:7" s="7" customFormat="1" ht="15" x14ac:dyDescent="0.25">
      <c r="A13" s="8"/>
      <c r="B13" s="176"/>
      <c r="C13" s="180"/>
      <c r="D13" s="178"/>
      <c r="E13" s="320"/>
      <c r="F13" s="285"/>
    </row>
    <row r="14" spans="1:7" s="60" customFormat="1" ht="25.5" x14ac:dyDescent="0.25">
      <c r="A14" s="33"/>
      <c r="B14" s="176" t="s">
        <v>154</v>
      </c>
      <c r="C14" s="180"/>
      <c r="D14" s="178"/>
      <c r="E14" s="320"/>
      <c r="F14" s="285"/>
    </row>
    <row r="15" spans="1:7" s="48" customFormat="1" ht="15" x14ac:dyDescent="0.25">
      <c r="A15" s="33"/>
      <c r="B15" s="176"/>
      <c r="C15" s="180" t="s">
        <v>16</v>
      </c>
      <c r="D15" s="178">
        <v>1</v>
      </c>
      <c r="E15" s="320"/>
      <c r="F15" s="285">
        <f t="shared" si="0"/>
        <v>0</v>
      </c>
    </row>
    <row r="16" spans="1:7" s="48" customFormat="1" ht="15" x14ac:dyDescent="0.25">
      <c r="A16" s="33"/>
      <c r="B16" s="176"/>
      <c r="C16" s="180"/>
      <c r="D16" s="178"/>
      <c r="E16" s="320"/>
      <c r="F16" s="285"/>
    </row>
    <row r="17" spans="2:6" x14ac:dyDescent="0.2">
      <c r="B17" s="176" t="s">
        <v>155</v>
      </c>
      <c r="C17" s="180"/>
      <c r="D17" s="178"/>
      <c r="E17" s="320"/>
      <c r="F17" s="285"/>
    </row>
    <row r="18" spans="2:6" x14ac:dyDescent="0.2">
      <c r="B18" s="176"/>
      <c r="C18" s="180" t="s">
        <v>16</v>
      </c>
      <c r="D18" s="178">
        <v>1</v>
      </c>
      <c r="E18" s="320"/>
      <c r="F18" s="285">
        <f t="shared" si="0"/>
        <v>0</v>
      </c>
    </row>
    <row r="19" spans="2:6" x14ac:dyDescent="0.2">
      <c r="B19" s="176"/>
      <c r="C19" s="180"/>
      <c r="D19" s="178"/>
      <c r="E19" s="320"/>
      <c r="F19" s="285"/>
    </row>
    <row r="20" spans="2:6" ht="89.25" x14ac:dyDescent="0.2">
      <c r="B20" s="176" t="s">
        <v>156</v>
      </c>
      <c r="C20" s="180"/>
      <c r="D20" s="178"/>
      <c r="E20" s="320"/>
      <c r="F20" s="285"/>
    </row>
    <row r="21" spans="2:6" x14ac:dyDescent="0.2">
      <c r="B21" s="176"/>
      <c r="C21" s="180" t="s">
        <v>16</v>
      </c>
      <c r="D21" s="178">
        <v>1</v>
      </c>
      <c r="E21" s="320"/>
      <c r="F21" s="285">
        <f t="shared" si="0"/>
        <v>0</v>
      </c>
    </row>
    <row r="22" spans="2:6" x14ac:dyDescent="0.2">
      <c r="B22" s="176"/>
      <c r="C22" s="180"/>
      <c r="D22" s="178"/>
      <c r="E22" s="320"/>
      <c r="F22" s="285"/>
    </row>
    <row r="23" spans="2:6" ht="100.5" customHeight="1" x14ac:dyDescent="0.2">
      <c r="B23" s="176" t="s">
        <v>157</v>
      </c>
      <c r="C23" s="180"/>
      <c r="D23" s="178"/>
      <c r="E23" s="320"/>
      <c r="F23" s="285"/>
    </row>
    <row r="24" spans="2:6" x14ac:dyDescent="0.2">
      <c r="B24" s="176"/>
      <c r="C24" s="180" t="s">
        <v>16</v>
      </c>
      <c r="D24" s="178">
        <v>1</v>
      </c>
      <c r="E24" s="320"/>
      <c r="F24" s="285">
        <f t="shared" si="0"/>
        <v>0</v>
      </c>
    </row>
    <row r="25" spans="2:6" x14ac:dyDescent="0.2">
      <c r="B25" s="176"/>
      <c r="C25" s="180"/>
      <c r="D25" s="178"/>
      <c r="E25" s="320"/>
      <c r="F25" s="285"/>
    </row>
    <row r="26" spans="2:6" ht="53.25" customHeight="1" x14ac:dyDescent="0.2">
      <c r="B26" s="346" t="s">
        <v>416</v>
      </c>
      <c r="C26" s="180"/>
      <c r="D26" s="178"/>
      <c r="E26" s="320"/>
      <c r="F26" s="285"/>
    </row>
    <row r="27" spans="2:6" x14ac:dyDescent="0.2">
      <c r="B27" s="176"/>
      <c r="C27" s="180" t="s">
        <v>16</v>
      </c>
      <c r="D27" s="178">
        <v>1</v>
      </c>
      <c r="E27" s="320"/>
      <c r="F27" s="285">
        <f t="shared" si="0"/>
        <v>0</v>
      </c>
    </row>
    <row r="28" spans="2:6" x14ac:dyDescent="0.2">
      <c r="B28" s="176"/>
      <c r="C28" s="180"/>
      <c r="D28" s="178"/>
      <c r="E28" s="320"/>
      <c r="F28" s="285"/>
    </row>
    <row r="29" spans="2:6" ht="76.5" x14ac:dyDescent="0.2">
      <c r="B29" s="347" t="s">
        <v>417</v>
      </c>
      <c r="C29" s="180"/>
      <c r="D29" s="178"/>
      <c r="E29" s="320"/>
      <c r="F29" s="285"/>
    </row>
    <row r="30" spans="2:6" x14ac:dyDescent="0.2">
      <c r="B30" s="176"/>
      <c r="C30" s="180" t="s">
        <v>16</v>
      </c>
      <c r="D30" s="178">
        <v>1</v>
      </c>
      <c r="E30" s="320"/>
      <c r="F30" s="285">
        <f t="shared" si="0"/>
        <v>0</v>
      </c>
    </row>
    <row r="31" spans="2:6" x14ac:dyDescent="0.2">
      <c r="B31" s="176"/>
      <c r="C31" s="180"/>
      <c r="D31" s="178"/>
      <c r="E31" s="320"/>
      <c r="F31" s="285"/>
    </row>
    <row r="32" spans="2:6" ht="52.5" customHeight="1" x14ac:dyDescent="0.2">
      <c r="B32" s="346" t="s">
        <v>418</v>
      </c>
      <c r="C32" s="180"/>
      <c r="D32" s="178"/>
      <c r="E32" s="320"/>
      <c r="F32" s="285"/>
    </row>
    <row r="33" spans="2:6" x14ac:dyDescent="0.2">
      <c r="B33" s="176"/>
      <c r="C33" s="180" t="s">
        <v>16</v>
      </c>
      <c r="D33" s="178">
        <v>1</v>
      </c>
      <c r="E33" s="320"/>
      <c r="F33" s="285">
        <f t="shared" si="0"/>
        <v>0</v>
      </c>
    </row>
    <row r="34" spans="2:6" x14ac:dyDescent="0.2">
      <c r="B34" s="176"/>
      <c r="C34" s="180"/>
      <c r="D34" s="178"/>
      <c r="E34" s="320"/>
      <c r="F34" s="285"/>
    </row>
    <row r="35" spans="2:6" ht="54" customHeight="1" x14ac:dyDescent="0.2">
      <c r="B35" s="346" t="s">
        <v>419</v>
      </c>
      <c r="C35" s="180"/>
      <c r="D35" s="178"/>
      <c r="E35" s="320"/>
      <c r="F35" s="285"/>
    </row>
    <row r="36" spans="2:6" x14ac:dyDescent="0.2">
      <c r="B36" s="176"/>
      <c r="C36" s="180" t="s">
        <v>16</v>
      </c>
      <c r="D36" s="178">
        <v>1</v>
      </c>
      <c r="E36" s="320"/>
      <c r="F36" s="285">
        <f t="shared" si="0"/>
        <v>0</v>
      </c>
    </row>
    <row r="37" spans="2:6" x14ac:dyDescent="0.2">
      <c r="B37" s="176"/>
      <c r="C37" s="180"/>
      <c r="D37" s="178"/>
      <c r="E37" s="320"/>
      <c r="F37" s="285"/>
    </row>
    <row r="38" spans="2:6" ht="38.25" x14ac:dyDescent="0.2">
      <c r="B38" s="176" t="s">
        <v>158</v>
      </c>
      <c r="C38" s="180"/>
      <c r="D38" s="178"/>
      <c r="E38" s="320"/>
      <c r="F38" s="285"/>
    </row>
    <row r="39" spans="2:6" x14ac:dyDescent="0.2">
      <c r="B39" s="176"/>
      <c r="C39" s="180" t="s">
        <v>16</v>
      </c>
      <c r="D39" s="178">
        <v>2</v>
      </c>
      <c r="E39" s="320"/>
      <c r="F39" s="285">
        <f t="shared" si="0"/>
        <v>0</v>
      </c>
    </row>
    <row r="40" spans="2:6" x14ac:dyDescent="0.2">
      <c r="B40" s="176"/>
      <c r="C40" s="180"/>
      <c r="D40" s="178"/>
      <c r="E40" s="320"/>
      <c r="F40" s="285"/>
    </row>
    <row r="41" spans="2:6" ht="25.5" x14ac:dyDescent="0.2">
      <c r="B41" s="176" t="s">
        <v>159</v>
      </c>
      <c r="C41" s="180"/>
      <c r="D41" s="178"/>
      <c r="E41" s="320"/>
      <c r="F41" s="285"/>
    </row>
    <row r="42" spans="2:6" x14ac:dyDescent="0.2">
      <c r="B42" s="176"/>
      <c r="C42" s="180" t="s">
        <v>16</v>
      </c>
      <c r="D42" s="178">
        <v>1</v>
      </c>
      <c r="E42" s="320"/>
      <c r="F42" s="285">
        <f t="shared" si="0"/>
        <v>0</v>
      </c>
    </row>
    <row r="43" spans="2:6" x14ac:dyDescent="0.2">
      <c r="B43" s="176"/>
      <c r="C43" s="180"/>
      <c r="D43" s="178"/>
      <c r="E43" s="320"/>
      <c r="F43" s="285"/>
    </row>
    <row r="44" spans="2:6" ht="25.5" x14ac:dyDescent="0.2">
      <c r="B44" s="176" t="s">
        <v>160</v>
      </c>
      <c r="C44" s="180"/>
      <c r="D44" s="178"/>
      <c r="E44" s="320"/>
      <c r="F44" s="285"/>
    </row>
    <row r="45" spans="2:6" x14ac:dyDescent="0.2">
      <c r="B45" s="176"/>
      <c r="C45" s="180" t="s">
        <v>16</v>
      </c>
      <c r="D45" s="178">
        <v>1</v>
      </c>
      <c r="E45" s="320"/>
      <c r="F45" s="285">
        <f t="shared" si="0"/>
        <v>0</v>
      </c>
    </row>
    <row r="46" spans="2:6" x14ac:dyDescent="0.2">
      <c r="B46" s="176"/>
      <c r="C46" s="180"/>
      <c r="D46" s="178"/>
      <c r="E46" s="320"/>
      <c r="F46" s="285"/>
    </row>
    <row r="47" spans="2:6" ht="67.5" customHeight="1" x14ac:dyDescent="0.2">
      <c r="B47" s="346" t="s">
        <v>420</v>
      </c>
      <c r="C47" s="180"/>
      <c r="D47" s="178"/>
      <c r="E47" s="320"/>
      <c r="F47" s="285"/>
    </row>
    <row r="48" spans="2:6" x14ac:dyDescent="0.2">
      <c r="B48" s="176"/>
      <c r="C48" s="180" t="s">
        <v>16</v>
      </c>
      <c r="D48" s="178">
        <v>1</v>
      </c>
      <c r="E48" s="320"/>
      <c r="F48" s="285">
        <f t="shared" si="0"/>
        <v>0</v>
      </c>
    </row>
    <row r="49" spans="2:6" x14ac:dyDescent="0.2">
      <c r="B49" s="176"/>
      <c r="C49" s="180"/>
      <c r="D49" s="178"/>
      <c r="E49" s="320"/>
      <c r="F49" s="285"/>
    </row>
    <row r="50" spans="2:6" ht="89.25" x14ac:dyDescent="0.2">
      <c r="B50" s="176" t="s">
        <v>161</v>
      </c>
      <c r="C50" s="180"/>
      <c r="D50" s="178"/>
      <c r="E50" s="320"/>
      <c r="F50" s="285"/>
    </row>
    <row r="51" spans="2:6" x14ac:dyDescent="0.2">
      <c r="B51" s="176"/>
      <c r="C51" s="180" t="s">
        <v>16</v>
      </c>
      <c r="D51" s="178">
        <v>1</v>
      </c>
      <c r="E51" s="320"/>
      <c r="F51" s="285">
        <f t="shared" si="0"/>
        <v>0</v>
      </c>
    </row>
    <row r="52" spans="2:6" x14ac:dyDescent="0.2">
      <c r="B52" s="176"/>
      <c r="C52" s="180"/>
      <c r="D52" s="178"/>
      <c r="E52" s="320"/>
      <c r="F52" s="285"/>
    </row>
    <row r="53" spans="2:6" ht="51" x14ac:dyDescent="0.2">
      <c r="B53" s="176" t="s">
        <v>162</v>
      </c>
      <c r="C53" s="180"/>
      <c r="D53" s="178"/>
      <c r="E53" s="320"/>
      <c r="F53" s="285"/>
    </row>
    <row r="54" spans="2:6" x14ac:dyDescent="0.2">
      <c r="B54" s="176"/>
      <c r="C54" s="180" t="s">
        <v>16</v>
      </c>
      <c r="D54" s="178">
        <v>1</v>
      </c>
      <c r="E54" s="320"/>
      <c r="F54" s="285">
        <f t="shared" si="0"/>
        <v>0</v>
      </c>
    </row>
    <row r="55" spans="2:6" x14ac:dyDescent="0.2">
      <c r="B55" s="176"/>
      <c r="C55" s="180"/>
      <c r="D55" s="178"/>
      <c r="E55" s="320"/>
      <c r="F55" s="285"/>
    </row>
    <row r="56" spans="2:6" ht="140.25" x14ac:dyDescent="0.2">
      <c r="B56" s="347" t="s">
        <v>421</v>
      </c>
      <c r="C56" s="180"/>
      <c r="D56" s="178"/>
      <c r="E56" s="320"/>
      <c r="F56" s="285"/>
    </row>
    <row r="57" spans="2:6" x14ac:dyDescent="0.2">
      <c r="B57" s="176"/>
      <c r="C57" s="180" t="s">
        <v>16</v>
      </c>
      <c r="D57" s="178">
        <v>1</v>
      </c>
      <c r="E57" s="320"/>
      <c r="F57" s="285">
        <f t="shared" si="0"/>
        <v>0</v>
      </c>
    </row>
    <row r="58" spans="2:6" x14ac:dyDescent="0.2">
      <c r="B58" s="176"/>
      <c r="C58" s="180"/>
      <c r="D58" s="178"/>
      <c r="E58" s="320"/>
      <c r="F58" s="285"/>
    </row>
    <row r="59" spans="2:6" ht="76.5" x14ac:dyDescent="0.2">
      <c r="B59" s="347" t="s">
        <v>422</v>
      </c>
      <c r="C59" s="180"/>
      <c r="D59" s="178"/>
      <c r="E59" s="320"/>
      <c r="F59" s="285"/>
    </row>
    <row r="60" spans="2:6" ht="15" x14ac:dyDescent="0.25">
      <c r="B60" s="7"/>
      <c r="C60" s="180" t="s">
        <v>16</v>
      </c>
      <c r="D60" s="178">
        <v>1</v>
      </c>
      <c r="E60" s="320"/>
      <c r="F60" s="285">
        <f t="shared" si="0"/>
        <v>0</v>
      </c>
    </row>
    <row r="61" spans="2:6" ht="15" x14ac:dyDescent="0.25">
      <c r="B61" s="7"/>
      <c r="C61" s="180"/>
      <c r="D61" s="178"/>
      <c r="E61" s="320"/>
      <c r="F61" s="285"/>
    </row>
    <row r="62" spans="2:6" ht="63.75" x14ac:dyDescent="0.25">
      <c r="B62" s="348" t="s">
        <v>423</v>
      </c>
      <c r="C62" s="181"/>
      <c r="D62" s="181"/>
      <c r="E62" s="321"/>
      <c r="F62" s="286"/>
    </row>
    <row r="63" spans="2:6" ht="15" x14ac:dyDescent="0.25">
      <c r="B63" s="182" t="s">
        <v>390</v>
      </c>
      <c r="C63" s="181"/>
      <c r="D63" s="181"/>
      <c r="E63" s="322"/>
      <c r="F63" s="287"/>
    </row>
    <row r="64" spans="2:6" ht="15" x14ac:dyDescent="0.25">
      <c r="B64" s="182" t="s">
        <v>391</v>
      </c>
      <c r="C64" s="181" t="s">
        <v>16</v>
      </c>
      <c r="D64" s="181">
        <v>1</v>
      </c>
      <c r="E64" s="323"/>
      <c r="F64" s="288">
        <f>E64*D64</f>
        <v>0</v>
      </c>
    </row>
    <row r="65" spans="2:6" ht="15" x14ac:dyDescent="0.25">
      <c r="B65" s="7"/>
      <c r="C65" s="180"/>
      <c r="D65" s="178"/>
      <c r="E65" s="320"/>
      <c r="F65" s="285"/>
    </row>
    <row r="66" spans="2:6" x14ac:dyDescent="0.2">
      <c r="B66" s="183"/>
      <c r="C66" s="180"/>
      <c r="D66" s="184"/>
      <c r="E66" s="320"/>
      <c r="F66" s="285"/>
    </row>
    <row r="67" spans="2:6" ht="51" x14ac:dyDescent="0.2">
      <c r="B67" s="176" t="s">
        <v>163</v>
      </c>
      <c r="C67" s="185"/>
      <c r="D67" s="186"/>
      <c r="E67" s="320"/>
      <c r="F67" s="285"/>
    </row>
    <row r="68" spans="2:6" x14ac:dyDescent="0.2">
      <c r="B68" s="187"/>
      <c r="C68" s="185" t="s">
        <v>16</v>
      </c>
      <c r="D68" s="186">
        <v>1</v>
      </c>
      <c r="E68" s="320"/>
      <c r="F68" s="285">
        <f t="shared" si="0"/>
        <v>0</v>
      </c>
    </row>
    <row r="69" spans="2:6" ht="15" x14ac:dyDescent="0.25">
      <c r="B69" s="188"/>
      <c r="C69"/>
      <c r="D69"/>
      <c r="E69" s="320"/>
      <c r="F69" s="285"/>
    </row>
    <row r="70" spans="2:6" ht="25.5" x14ac:dyDescent="0.25">
      <c r="B70" s="183" t="s">
        <v>164</v>
      </c>
      <c r="C70"/>
      <c r="D70"/>
      <c r="E70" s="320"/>
      <c r="F70" s="285"/>
    </row>
    <row r="71" spans="2:6" ht="15" x14ac:dyDescent="0.25">
      <c r="B71" s="183" t="s">
        <v>165</v>
      </c>
      <c r="C71" s="181" t="s">
        <v>51</v>
      </c>
      <c r="D71" s="181">
        <v>35</v>
      </c>
      <c r="E71" s="320"/>
      <c r="F71" s="285">
        <f t="shared" si="0"/>
        <v>0</v>
      </c>
    </row>
    <row r="72" spans="2:6" ht="15" x14ac:dyDescent="0.25">
      <c r="B72"/>
      <c r="C72"/>
      <c r="D72"/>
      <c r="E72" s="320"/>
      <c r="F72" s="285"/>
    </row>
    <row r="73" spans="2:6" ht="15" x14ac:dyDescent="0.25">
      <c r="B73" s="183" t="s">
        <v>166</v>
      </c>
      <c r="C73"/>
      <c r="D73"/>
      <c r="E73" s="320"/>
      <c r="F73" s="285"/>
    </row>
    <row r="74" spans="2:6" ht="15" x14ac:dyDescent="0.25">
      <c r="B74"/>
      <c r="C74" s="181" t="s">
        <v>16</v>
      </c>
      <c r="D74" s="181">
        <v>1</v>
      </c>
      <c r="E74" s="320"/>
      <c r="F74" s="285">
        <f t="shared" si="0"/>
        <v>0</v>
      </c>
    </row>
    <row r="75" spans="2:6" ht="15" x14ac:dyDescent="0.25">
      <c r="B75"/>
      <c r="C75"/>
      <c r="D75"/>
      <c r="E75" s="320"/>
      <c r="F75" s="285"/>
    </row>
    <row r="76" spans="2:6" ht="38.25" x14ac:dyDescent="0.2">
      <c r="B76" s="189" t="s">
        <v>392</v>
      </c>
      <c r="C76" s="185"/>
      <c r="D76" s="186"/>
      <c r="E76" s="320"/>
      <c r="F76" s="285"/>
    </row>
    <row r="77" spans="2:6" ht="38.25" x14ac:dyDescent="0.2">
      <c r="B77" s="190" t="s">
        <v>167</v>
      </c>
      <c r="C77" s="185"/>
      <c r="D77" s="186"/>
      <c r="E77" s="320"/>
      <c r="F77" s="285"/>
    </row>
    <row r="78" spans="2:6" x14ac:dyDescent="0.2">
      <c r="B78" s="190" t="s">
        <v>168</v>
      </c>
      <c r="C78" s="185"/>
      <c r="D78" s="186"/>
      <c r="E78" s="320"/>
      <c r="F78" s="285"/>
    </row>
    <row r="79" spans="2:6" ht="25.5" x14ac:dyDescent="0.2">
      <c r="B79" s="190" t="s">
        <v>169</v>
      </c>
      <c r="C79" s="185"/>
      <c r="D79" s="186"/>
      <c r="E79" s="320"/>
      <c r="F79" s="285"/>
    </row>
    <row r="80" spans="2:6" ht="15" x14ac:dyDescent="0.25">
      <c r="B80" s="190" t="s">
        <v>170</v>
      </c>
      <c r="C80"/>
      <c r="D80"/>
      <c r="E80" s="320"/>
      <c r="F80" s="285"/>
    </row>
    <row r="81" spans="2:6" ht="15" x14ac:dyDescent="0.25">
      <c r="B81" s="190" t="s">
        <v>171</v>
      </c>
      <c r="C81"/>
      <c r="D81"/>
      <c r="E81" s="320"/>
      <c r="F81" s="285"/>
    </row>
    <row r="82" spans="2:6" x14ac:dyDescent="0.2">
      <c r="B82" s="190" t="s">
        <v>172</v>
      </c>
      <c r="C82" s="185"/>
      <c r="D82" s="186"/>
      <c r="E82" s="320"/>
      <c r="F82" s="285"/>
    </row>
    <row r="83" spans="2:6" ht="38.25" x14ac:dyDescent="0.25">
      <c r="B83" s="349" t="s">
        <v>424</v>
      </c>
      <c r="C83"/>
      <c r="D83"/>
      <c r="E83" s="320"/>
      <c r="F83" s="285"/>
    </row>
    <row r="84" spans="2:6" ht="25.5" x14ac:dyDescent="0.25">
      <c r="B84" s="190" t="s">
        <v>173</v>
      </c>
      <c r="C84"/>
      <c r="D84"/>
      <c r="E84" s="320"/>
      <c r="F84" s="285"/>
    </row>
    <row r="85" spans="2:6" ht="63.75" x14ac:dyDescent="0.2">
      <c r="B85" s="190" t="s">
        <v>174</v>
      </c>
      <c r="C85" s="185"/>
      <c r="D85" s="186"/>
      <c r="E85" s="320"/>
      <c r="F85" s="285"/>
    </row>
    <row r="86" spans="2:6" ht="15" x14ac:dyDescent="0.25">
      <c r="B86" s="190" t="s">
        <v>175</v>
      </c>
      <c r="C86"/>
      <c r="D86"/>
      <c r="E86" s="320"/>
      <c r="F86" s="285"/>
    </row>
    <row r="87" spans="2:6" ht="51" x14ac:dyDescent="0.25">
      <c r="B87" s="350" t="s">
        <v>425</v>
      </c>
      <c r="C87"/>
      <c r="D87"/>
      <c r="E87" s="320"/>
      <c r="F87" s="285"/>
    </row>
    <row r="88" spans="2:6" x14ac:dyDescent="0.2">
      <c r="B88" s="190" t="s">
        <v>176</v>
      </c>
      <c r="C88" s="185"/>
      <c r="D88" s="186"/>
      <c r="E88" s="320"/>
      <c r="F88" s="285"/>
    </row>
    <row r="89" spans="2:6" ht="25.5" x14ac:dyDescent="0.25">
      <c r="B89" s="190" t="s">
        <v>177</v>
      </c>
      <c r="C89"/>
      <c r="D89"/>
      <c r="E89" s="320"/>
      <c r="F89" s="285"/>
    </row>
    <row r="90" spans="2:6" ht="15" x14ac:dyDescent="0.25">
      <c r="B90" s="190" t="s">
        <v>178</v>
      </c>
      <c r="C90"/>
      <c r="D90"/>
      <c r="E90" s="324"/>
      <c r="F90" s="285"/>
    </row>
    <row r="91" spans="2:6" ht="38.25" x14ac:dyDescent="0.25">
      <c r="B91" s="351" t="s">
        <v>436</v>
      </c>
      <c r="C91"/>
      <c r="D91"/>
      <c r="E91" s="324"/>
      <c r="F91" s="285"/>
    </row>
    <row r="92" spans="2:6" ht="15" x14ac:dyDescent="0.25">
      <c r="B92"/>
      <c r="C92" s="185" t="s">
        <v>16</v>
      </c>
      <c r="D92" s="191">
        <v>1</v>
      </c>
      <c r="E92" s="324"/>
      <c r="F92" s="285">
        <f t="shared" ref="F92:F143" si="1">D92*E92</f>
        <v>0</v>
      </c>
    </row>
    <row r="93" spans="2:6" ht="15" x14ac:dyDescent="0.25">
      <c r="B93"/>
      <c r="C93"/>
      <c r="D93"/>
      <c r="E93" s="324"/>
      <c r="F93" s="285"/>
    </row>
    <row r="94" spans="2:6" ht="38.25" x14ac:dyDescent="0.25">
      <c r="B94" s="192" t="s">
        <v>179</v>
      </c>
      <c r="C94" s="185"/>
      <c r="D94" s="186"/>
      <c r="E94" s="324"/>
      <c r="F94" s="285"/>
    </row>
    <row r="95" spans="2:6" ht="15" x14ac:dyDescent="0.25">
      <c r="B95" s="193" t="s">
        <v>180</v>
      </c>
      <c r="C95" s="185"/>
      <c r="D95" s="186"/>
      <c r="E95" s="324"/>
      <c r="F95" s="285"/>
    </row>
    <row r="96" spans="2:6" ht="15" x14ac:dyDescent="0.25">
      <c r="B96" s="194" t="s">
        <v>426</v>
      </c>
      <c r="C96" s="185"/>
      <c r="D96" s="186"/>
      <c r="E96" s="324"/>
      <c r="F96" s="285"/>
    </row>
    <row r="97" spans="2:6" ht="15" x14ac:dyDescent="0.25">
      <c r="B97" s="352" t="s">
        <v>427</v>
      </c>
      <c r="C97" s="185"/>
      <c r="D97" s="186"/>
      <c r="E97" s="324"/>
      <c r="F97" s="285"/>
    </row>
    <row r="98" spans="2:6" ht="15" x14ac:dyDescent="0.25">
      <c r="B98" s="195" t="s">
        <v>181</v>
      </c>
      <c r="C98" s="185"/>
      <c r="D98" s="186"/>
      <c r="E98" s="324"/>
      <c r="F98" s="285"/>
    </row>
    <row r="99" spans="2:6" ht="15" x14ac:dyDescent="0.25">
      <c r="B99" s="196" t="s">
        <v>182</v>
      </c>
      <c r="C99" s="185"/>
      <c r="D99" s="186"/>
      <c r="E99" s="324"/>
      <c r="F99" s="285"/>
    </row>
    <row r="100" spans="2:6" ht="15" x14ac:dyDescent="0.25">
      <c r="B100" s="195" t="s">
        <v>183</v>
      </c>
      <c r="C100" s="185" t="s">
        <v>16</v>
      </c>
      <c r="D100" s="186">
        <v>1</v>
      </c>
      <c r="E100" s="324"/>
      <c r="F100" s="285">
        <f t="shared" si="1"/>
        <v>0</v>
      </c>
    </row>
    <row r="101" spans="2:6" ht="15" x14ac:dyDescent="0.25">
      <c r="B101" s="187"/>
      <c r="C101"/>
      <c r="D101"/>
      <c r="E101" s="324"/>
      <c r="F101" s="285"/>
    </row>
    <row r="102" spans="2:6" ht="15" x14ac:dyDescent="0.25">
      <c r="B102" s="193" t="s">
        <v>184</v>
      </c>
      <c r="C102" s="185"/>
      <c r="D102" s="186"/>
      <c r="E102" s="324"/>
      <c r="F102" s="285"/>
    </row>
    <row r="103" spans="2:6" ht="15" x14ac:dyDescent="0.25">
      <c r="B103" s="194" t="s">
        <v>428</v>
      </c>
      <c r="C103" s="185"/>
      <c r="D103" s="186"/>
      <c r="E103" s="324"/>
      <c r="F103" s="285"/>
    </row>
    <row r="104" spans="2:6" ht="15" x14ac:dyDescent="0.25">
      <c r="B104" s="352" t="s">
        <v>429</v>
      </c>
      <c r="C104" s="185"/>
      <c r="D104" s="186"/>
      <c r="E104" s="324"/>
      <c r="F104" s="285"/>
    </row>
    <row r="105" spans="2:6" ht="15" x14ac:dyDescent="0.25">
      <c r="B105" s="195" t="s">
        <v>185</v>
      </c>
      <c r="C105" s="185"/>
      <c r="D105" s="186"/>
      <c r="E105" s="324"/>
      <c r="F105" s="285"/>
    </row>
    <row r="106" spans="2:6" ht="15" x14ac:dyDescent="0.25">
      <c r="B106" s="196" t="s">
        <v>186</v>
      </c>
      <c r="C106" s="185"/>
      <c r="D106" s="186"/>
      <c r="E106" s="324"/>
      <c r="F106" s="285"/>
    </row>
    <row r="107" spans="2:6" ht="15" x14ac:dyDescent="0.25">
      <c r="B107" s="195" t="s">
        <v>187</v>
      </c>
      <c r="C107" s="185" t="s">
        <v>16</v>
      </c>
      <c r="D107" s="186">
        <v>1</v>
      </c>
      <c r="E107" s="324"/>
      <c r="F107" s="285">
        <f t="shared" si="1"/>
        <v>0</v>
      </c>
    </row>
    <row r="108" spans="2:6" ht="15" x14ac:dyDescent="0.25">
      <c r="B108"/>
      <c r="C108"/>
      <c r="D108"/>
      <c r="E108" s="324"/>
      <c r="F108" s="285"/>
    </row>
    <row r="109" spans="2:6" ht="25.5" x14ac:dyDescent="0.25">
      <c r="B109" s="187" t="s">
        <v>188</v>
      </c>
      <c r="C109" s="185"/>
      <c r="D109" s="186"/>
      <c r="E109" s="324"/>
      <c r="F109" s="285"/>
    </row>
    <row r="110" spans="2:6" ht="15" x14ac:dyDescent="0.25">
      <c r="B110" s="187" t="s">
        <v>189</v>
      </c>
      <c r="C110" s="185" t="s">
        <v>16</v>
      </c>
      <c r="D110" s="186">
        <v>2</v>
      </c>
      <c r="E110" s="324"/>
      <c r="F110" s="285">
        <f t="shared" si="1"/>
        <v>0</v>
      </c>
    </row>
    <row r="111" spans="2:6" ht="15" x14ac:dyDescent="0.25">
      <c r="B111" s="187" t="s">
        <v>190</v>
      </c>
      <c r="C111" s="185" t="s">
        <v>16</v>
      </c>
      <c r="D111" s="186">
        <v>1</v>
      </c>
      <c r="E111" s="324"/>
      <c r="F111" s="285">
        <f t="shared" si="1"/>
        <v>0</v>
      </c>
    </row>
    <row r="112" spans="2:6" ht="15" x14ac:dyDescent="0.25">
      <c r="B112" s="187" t="s">
        <v>191</v>
      </c>
      <c r="C112" s="185" t="s">
        <v>16</v>
      </c>
      <c r="D112" s="186">
        <v>4</v>
      </c>
      <c r="E112" s="324"/>
      <c r="F112" s="285">
        <f t="shared" si="1"/>
        <v>0</v>
      </c>
    </row>
    <row r="113" spans="2:6" ht="15" x14ac:dyDescent="0.25">
      <c r="B113" s="187" t="s">
        <v>192</v>
      </c>
      <c r="C113" s="185" t="s">
        <v>16</v>
      </c>
      <c r="D113" s="186">
        <v>5</v>
      </c>
      <c r="E113" s="324"/>
      <c r="F113" s="285">
        <f t="shared" si="1"/>
        <v>0</v>
      </c>
    </row>
    <row r="114" spans="2:6" x14ac:dyDescent="0.2">
      <c r="B114" s="187" t="s">
        <v>193</v>
      </c>
      <c r="C114" s="185" t="s">
        <v>16</v>
      </c>
      <c r="D114" s="186">
        <v>2</v>
      </c>
      <c r="E114" s="320"/>
      <c r="F114" s="285">
        <f t="shared" si="1"/>
        <v>0</v>
      </c>
    </row>
    <row r="115" spans="2:6" x14ac:dyDescent="0.2">
      <c r="B115" s="187"/>
      <c r="C115" s="185"/>
      <c r="D115" s="186"/>
      <c r="E115" s="320"/>
      <c r="F115" s="285"/>
    </row>
    <row r="116" spans="2:6" ht="25.5" x14ac:dyDescent="0.2">
      <c r="B116" s="187" t="s">
        <v>194</v>
      </c>
      <c r="C116" s="185"/>
      <c r="D116" s="186"/>
      <c r="E116" s="320"/>
      <c r="F116" s="285"/>
    </row>
    <row r="117" spans="2:6" ht="15" x14ac:dyDescent="0.25">
      <c r="B117" s="187" t="s">
        <v>195</v>
      </c>
      <c r="C117" s="185" t="s">
        <v>16</v>
      </c>
      <c r="D117" s="186">
        <v>1</v>
      </c>
      <c r="E117" s="324"/>
      <c r="F117" s="285">
        <f t="shared" si="1"/>
        <v>0</v>
      </c>
    </row>
    <row r="118" spans="2:6" ht="15" x14ac:dyDescent="0.25">
      <c r="B118" s="187" t="s">
        <v>196</v>
      </c>
      <c r="C118" s="185" t="s">
        <v>16</v>
      </c>
      <c r="D118" s="186">
        <v>2</v>
      </c>
      <c r="E118" s="324"/>
      <c r="F118" s="285">
        <f t="shared" si="1"/>
        <v>0</v>
      </c>
    </row>
    <row r="119" spans="2:6" ht="15" x14ac:dyDescent="0.25">
      <c r="B119" s="187"/>
      <c r="C119" s="185"/>
      <c r="D119" s="186"/>
      <c r="E119" s="324"/>
      <c r="F119" s="285"/>
    </row>
    <row r="120" spans="2:6" ht="25.5" x14ac:dyDescent="0.25">
      <c r="B120" s="187" t="s">
        <v>197</v>
      </c>
      <c r="C120" s="185"/>
      <c r="D120" s="186"/>
      <c r="E120" s="324"/>
      <c r="F120" s="285"/>
    </row>
    <row r="121" spans="2:6" ht="15" x14ac:dyDescent="0.25">
      <c r="B121" s="187" t="s">
        <v>190</v>
      </c>
      <c r="C121" s="185" t="s">
        <v>16</v>
      </c>
      <c r="D121" s="186">
        <v>1</v>
      </c>
      <c r="E121" s="324"/>
      <c r="F121" s="285">
        <f t="shared" si="1"/>
        <v>0</v>
      </c>
    </row>
    <row r="122" spans="2:6" ht="15" x14ac:dyDescent="0.25">
      <c r="B122" s="187" t="s">
        <v>191</v>
      </c>
      <c r="C122" s="185" t="s">
        <v>16</v>
      </c>
      <c r="D122" s="186">
        <v>1</v>
      </c>
      <c r="E122" s="324"/>
      <c r="F122" s="285">
        <f t="shared" si="1"/>
        <v>0</v>
      </c>
    </row>
    <row r="123" spans="2:6" ht="15" x14ac:dyDescent="0.25">
      <c r="B123"/>
      <c r="C123"/>
      <c r="D123"/>
      <c r="E123" s="324"/>
      <c r="F123" s="285"/>
    </row>
    <row r="124" spans="2:6" ht="25.5" x14ac:dyDescent="0.2">
      <c r="B124" s="187" t="s">
        <v>198</v>
      </c>
      <c r="C124" s="197" t="s">
        <v>16</v>
      </c>
      <c r="D124" s="191">
        <v>3</v>
      </c>
      <c r="E124" s="320"/>
      <c r="F124" s="285">
        <f t="shared" si="1"/>
        <v>0</v>
      </c>
    </row>
    <row r="125" spans="2:6" x14ac:dyDescent="0.2">
      <c r="B125" s="187"/>
      <c r="C125" s="197"/>
      <c r="D125" s="191"/>
      <c r="E125" s="320"/>
      <c r="F125" s="285"/>
    </row>
    <row r="126" spans="2:6" ht="38.25" x14ac:dyDescent="0.2">
      <c r="B126" s="187" t="s">
        <v>199</v>
      </c>
      <c r="C126" s="197" t="s">
        <v>16</v>
      </c>
      <c r="D126" s="191">
        <v>7</v>
      </c>
      <c r="E126" s="320"/>
      <c r="F126" s="285">
        <f t="shared" si="1"/>
        <v>0</v>
      </c>
    </row>
    <row r="127" spans="2:6" x14ac:dyDescent="0.2">
      <c r="B127" s="187"/>
      <c r="C127" s="185"/>
      <c r="D127" s="186"/>
      <c r="E127" s="320"/>
      <c r="F127" s="285"/>
    </row>
    <row r="128" spans="2:6" ht="25.5" x14ac:dyDescent="0.2">
      <c r="B128" s="187" t="s">
        <v>200</v>
      </c>
      <c r="C128" s="185"/>
      <c r="D128" s="186"/>
      <c r="E128" s="320"/>
      <c r="F128" s="285"/>
    </row>
    <row r="129" spans="2:6" x14ac:dyDescent="0.2">
      <c r="B129" s="187" t="s">
        <v>190</v>
      </c>
      <c r="C129" s="185" t="s">
        <v>16</v>
      </c>
      <c r="D129" s="186">
        <v>1</v>
      </c>
      <c r="E129" s="320"/>
      <c r="F129" s="285">
        <f t="shared" si="1"/>
        <v>0</v>
      </c>
    </row>
    <row r="130" spans="2:6" x14ac:dyDescent="0.2">
      <c r="B130" s="187" t="s">
        <v>191</v>
      </c>
      <c r="C130" s="185" t="s">
        <v>16</v>
      </c>
      <c r="D130" s="186">
        <v>1</v>
      </c>
      <c r="E130" s="320"/>
      <c r="F130" s="285">
        <f t="shared" si="1"/>
        <v>0</v>
      </c>
    </row>
    <row r="131" spans="2:6" x14ac:dyDescent="0.2">
      <c r="B131" s="187"/>
      <c r="C131" s="185"/>
      <c r="D131" s="186"/>
      <c r="E131" s="320"/>
      <c r="F131" s="285"/>
    </row>
    <row r="132" spans="2:6" ht="89.25" x14ac:dyDescent="0.2">
      <c r="B132" s="353" t="s">
        <v>430</v>
      </c>
      <c r="C132" s="185"/>
      <c r="D132" s="186"/>
      <c r="E132" s="320"/>
      <c r="F132" s="285"/>
    </row>
    <row r="133" spans="2:6" ht="15" x14ac:dyDescent="0.25">
      <c r="B133" s="187" t="s">
        <v>201</v>
      </c>
      <c r="C133" s="185" t="s">
        <v>51</v>
      </c>
      <c r="D133" s="186">
        <v>5</v>
      </c>
      <c r="E133" s="324"/>
      <c r="F133" s="285">
        <f t="shared" si="1"/>
        <v>0</v>
      </c>
    </row>
    <row r="134" spans="2:6" ht="15" x14ac:dyDescent="0.25">
      <c r="B134" s="187" t="s">
        <v>202</v>
      </c>
      <c r="C134" s="185" t="s">
        <v>51</v>
      </c>
      <c r="D134" s="186">
        <v>5</v>
      </c>
      <c r="E134" s="324"/>
      <c r="F134" s="285">
        <f t="shared" si="1"/>
        <v>0</v>
      </c>
    </row>
    <row r="135" spans="2:6" ht="15" x14ac:dyDescent="0.25">
      <c r="B135" s="187" t="s">
        <v>185</v>
      </c>
      <c r="C135" s="185" t="s">
        <v>51</v>
      </c>
      <c r="D135" s="186">
        <v>20</v>
      </c>
      <c r="E135" s="324"/>
      <c r="F135" s="285">
        <f t="shared" si="1"/>
        <v>0</v>
      </c>
    </row>
    <row r="136" spans="2:6" ht="15" x14ac:dyDescent="0.25">
      <c r="B136" s="187" t="s">
        <v>181</v>
      </c>
      <c r="C136" s="185" t="s">
        <v>51</v>
      </c>
      <c r="D136" s="186">
        <v>30</v>
      </c>
      <c r="E136" s="324"/>
      <c r="F136" s="285">
        <f t="shared" si="1"/>
        <v>0</v>
      </c>
    </row>
    <row r="137" spans="2:6" ht="15" x14ac:dyDescent="0.25">
      <c r="B137" s="187" t="s">
        <v>203</v>
      </c>
      <c r="C137" s="185" t="s">
        <v>51</v>
      </c>
      <c r="D137" s="186">
        <v>35</v>
      </c>
      <c r="E137" s="324"/>
      <c r="F137" s="285">
        <f t="shared" si="1"/>
        <v>0</v>
      </c>
    </row>
    <row r="138" spans="2:6" ht="15" x14ac:dyDescent="0.25">
      <c r="B138" s="187"/>
      <c r="C138" s="185"/>
      <c r="D138" s="198"/>
      <c r="E138" s="324"/>
      <c r="F138" s="285"/>
    </row>
    <row r="139" spans="2:6" ht="51" x14ac:dyDescent="0.25">
      <c r="B139" s="187" t="s">
        <v>204</v>
      </c>
      <c r="C139" s="185"/>
      <c r="D139" s="186"/>
      <c r="E139" s="324"/>
      <c r="F139" s="285"/>
    </row>
    <row r="140" spans="2:6" x14ac:dyDescent="0.2">
      <c r="B140" s="187"/>
      <c r="C140" s="185" t="s">
        <v>10</v>
      </c>
      <c r="D140" s="186">
        <v>45</v>
      </c>
      <c r="E140" s="320"/>
      <c r="F140" s="285">
        <f t="shared" si="1"/>
        <v>0</v>
      </c>
    </row>
    <row r="141" spans="2:6" x14ac:dyDescent="0.2">
      <c r="B141" s="187"/>
      <c r="C141" s="185"/>
      <c r="D141" s="186"/>
      <c r="E141" s="320"/>
      <c r="F141" s="285"/>
    </row>
    <row r="142" spans="2:6" ht="25.5" x14ac:dyDescent="0.2">
      <c r="B142" s="187" t="s">
        <v>205</v>
      </c>
      <c r="C142" s="198"/>
      <c r="D142" s="198"/>
      <c r="E142" s="320"/>
      <c r="F142" s="285"/>
    </row>
    <row r="143" spans="2:6" x14ac:dyDescent="0.2">
      <c r="B143" s="187"/>
      <c r="C143" s="197" t="s">
        <v>10</v>
      </c>
      <c r="D143" s="191">
        <v>35</v>
      </c>
      <c r="E143" s="320"/>
      <c r="F143" s="285">
        <f t="shared" si="1"/>
        <v>0</v>
      </c>
    </row>
    <row r="144" spans="2:6" x14ac:dyDescent="0.2">
      <c r="B144" s="187"/>
      <c r="C144" s="197"/>
      <c r="D144" s="191"/>
      <c r="E144" s="320"/>
      <c r="F144" s="285"/>
    </row>
    <row r="145" spans="2:6" ht="25.5" x14ac:dyDescent="0.2">
      <c r="B145" s="187" t="s">
        <v>206</v>
      </c>
      <c r="C145" s="185"/>
      <c r="D145" s="186"/>
      <c r="E145" s="320"/>
      <c r="F145" s="285"/>
    </row>
    <row r="146" spans="2:6" x14ac:dyDescent="0.2">
      <c r="B146" s="187" t="s">
        <v>207</v>
      </c>
      <c r="C146" s="185"/>
      <c r="D146" s="186"/>
      <c r="E146" s="320"/>
      <c r="F146" s="285"/>
    </row>
    <row r="147" spans="2:6" ht="25.5" x14ac:dyDescent="0.2">
      <c r="B147" s="187" t="s">
        <v>208</v>
      </c>
      <c r="C147" s="198"/>
      <c r="D147" s="198"/>
      <c r="E147" s="320"/>
      <c r="F147" s="285"/>
    </row>
    <row r="148" spans="2:6" x14ac:dyDescent="0.2">
      <c r="B148" s="187"/>
      <c r="C148" s="197" t="s">
        <v>209</v>
      </c>
      <c r="D148" s="191">
        <v>2</v>
      </c>
      <c r="E148" s="320"/>
      <c r="F148" s="285">
        <f t="shared" ref="F148:F202" si="2">D148*E148</f>
        <v>0</v>
      </c>
    </row>
    <row r="149" spans="2:6" x14ac:dyDescent="0.2">
      <c r="B149" s="187"/>
      <c r="C149" s="197"/>
      <c r="D149" s="191"/>
      <c r="E149" s="320"/>
      <c r="F149" s="285"/>
    </row>
    <row r="150" spans="2:6" ht="127.5" x14ac:dyDescent="0.2">
      <c r="B150" s="353" t="s">
        <v>431</v>
      </c>
      <c r="C150" s="118"/>
      <c r="D150" s="118"/>
      <c r="E150" s="320"/>
      <c r="F150" s="285"/>
    </row>
    <row r="151" spans="2:6" x14ac:dyDescent="0.2">
      <c r="B151" s="187" t="s">
        <v>210</v>
      </c>
      <c r="C151" s="199" t="s">
        <v>16</v>
      </c>
      <c r="D151" s="199">
        <v>1</v>
      </c>
      <c r="E151" s="320"/>
      <c r="F151" s="285">
        <f t="shared" si="2"/>
        <v>0</v>
      </c>
    </row>
    <row r="152" spans="2:6" x14ac:dyDescent="0.2">
      <c r="B152" s="187" t="s">
        <v>211</v>
      </c>
      <c r="C152" s="199" t="s">
        <v>16</v>
      </c>
      <c r="D152" s="199">
        <v>1</v>
      </c>
      <c r="E152" s="320"/>
      <c r="F152" s="285">
        <f t="shared" si="2"/>
        <v>0</v>
      </c>
    </row>
    <row r="153" spans="2:6" x14ac:dyDescent="0.2">
      <c r="B153" s="187"/>
      <c r="C153" s="199"/>
      <c r="D153" s="199"/>
      <c r="E153" s="320"/>
      <c r="F153" s="285"/>
    </row>
    <row r="154" spans="2:6" ht="168.75" customHeight="1" x14ac:dyDescent="0.25">
      <c r="B154" s="353" t="s">
        <v>432</v>
      </c>
      <c r="C154" s="118"/>
      <c r="D154" s="48"/>
      <c r="E154" s="320"/>
      <c r="F154" s="285"/>
    </row>
    <row r="155" spans="2:6" x14ac:dyDescent="0.2">
      <c r="B155" s="187" t="s">
        <v>210</v>
      </c>
      <c r="C155" s="199" t="s">
        <v>16</v>
      </c>
      <c r="D155" s="199">
        <v>1</v>
      </c>
      <c r="E155" s="320"/>
      <c r="F155" s="285">
        <f t="shared" si="2"/>
        <v>0</v>
      </c>
    </row>
    <row r="156" spans="2:6" x14ac:dyDescent="0.2">
      <c r="B156" s="187" t="s">
        <v>211</v>
      </c>
      <c r="C156" s="199" t="s">
        <v>16</v>
      </c>
      <c r="D156" s="199">
        <v>1</v>
      </c>
      <c r="E156" s="320"/>
      <c r="F156" s="285">
        <f t="shared" si="2"/>
        <v>0</v>
      </c>
    </row>
    <row r="157" spans="2:6" x14ac:dyDescent="0.2">
      <c r="B157" s="187"/>
      <c r="C157" s="199"/>
      <c r="D157" s="199"/>
      <c r="E157" s="320"/>
      <c r="F157" s="285"/>
    </row>
    <row r="158" spans="2:6" ht="89.25" x14ac:dyDescent="0.2">
      <c r="B158" s="354" t="s">
        <v>433</v>
      </c>
      <c r="C158" s="63"/>
      <c r="D158" s="63"/>
      <c r="E158" s="320"/>
      <c r="F158" s="285"/>
    </row>
    <row r="159" spans="2:6" x14ac:dyDescent="0.2">
      <c r="B159" s="187" t="s">
        <v>212</v>
      </c>
      <c r="C159" s="199" t="s">
        <v>16</v>
      </c>
      <c r="D159" s="199">
        <v>169</v>
      </c>
      <c r="E159" s="320"/>
      <c r="F159" s="285">
        <f t="shared" si="2"/>
        <v>0</v>
      </c>
    </row>
    <row r="160" spans="2:6" x14ac:dyDescent="0.2">
      <c r="B160" s="187"/>
      <c r="C160" s="199"/>
      <c r="D160" s="199"/>
      <c r="E160" s="320"/>
      <c r="F160" s="285"/>
    </row>
    <row r="161" spans="2:6" ht="51" x14ac:dyDescent="0.2">
      <c r="B161" s="353" t="s">
        <v>434</v>
      </c>
      <c r="C161" s="199"/>
      <c r="D161" s="199"/>
      <c r="E161" s="320"/>
      <c r="F161" s="285"/>
    </row>
    <row r="162" spans="2:6" x14ac:dyDescent="0.2">
      <c r="B162" s="187"/>
      <c r="C162" s="199" t="s">
        <v>16</v>
      </c>
      <c r="D162" s="199">
        <v>1</v>
      </c>
      <c r="E162" s="320"/>
      <c r="F162" s="285">
        <f t="shared" ref="F162" si="3">D162*E162</f>
        <v>0</v>
      </c>
    </row>
    <row r="163" spans="2:6" x14ac:dyDescent="0.2">
      <c r="B163" s="187"/>
      <c r="C163" s="199"/>
      <c r="D163" s="199"/>
      <c r="E163" s="320"/>
      <c r="F163" s="285"/>
    </row>
    <row r="164" spans="2:6" ht="66" customHeight="1" x14ac:dyDescent="0.2">
      <c r="B164" s="353" t="s">
        <v>435</v>
      </c>
      <c r="C164" s="63"/>
      <c r="D164" s="63"/>
      <c r="E164" s="320"/>
      <c r="F164" s="285"/>
    </row>
    <row r="165" spans="2:6" x14ac:dyDescent="0.2">
      <c r="B165" s="187" t="s">
        <v>212</v>
      </c>
      <c r="C165" s="199" t="s">
        <v>16</v>
      </c>
      <c r="D165" s="199">
        <v>169</v>
      </c>
      <c r="E165" s="320"/>
      <c r="F165" s="285">
        <f t="shared" si="2"/>
        <v>0</v>
      </c>
    </row>
    <row r="166" spans="2:6" x14ac:dyDescent="0.2">
      <c r="B166" s="187"/>
      <c r="C166" s="185"/>
      <c r="D166" s="199"/>
      <c r="E166" s="320"/>
      <c r="F166" s="285"/>
    </row>
    <row r="167" spans="2:6" ht="26.25" x14ac:dyDescent="0.25">
      <c r="B167" s="200" t="s">
        <v>213</v>
      </c>
      <c r="C167"/>
      <c r="D167"/>
      <c r="E167" s="324"/>
      <c r="F167" s="285"/>
    </row>
    <row r="168" spans="2:6" ht="15" x14ac:dyDescent="0.25">
      <c r="B168"/>
      <c r="C168" s="185" t="s">
        <v>209</v>
      </c>
      <c r="D168" s="181">
        <v>1</v>
      </c>
      <c r="E168" s="324"/>
      <c r="F168" s="285">
        <f t="shared" si="2"/>
        <v>0</v>
      </c>
    </row>
    <row r="169" spans="2:6" ht="15" x14ac:dyDescent="0.25">
      <c r="B169"/>
      <c r="C169"/>
      <c r="D169"/>
      <c r="E169" s="324"/>
      <c r="F169" s="285"/>
    </row>
    <row r="170" spans="2:6" ht="63.75" x14ac:dyDescent="0.2">
      <c r="B170" s="187" t="s">
        <v>214</v>
      </c>
      <c r="C170" s="185"/>
      <c r="D170" s="186"/>
      <c r="E170" s="320"/>
      <c r="F170" s="285"/>
    </row>
    <row r="171" spans="2:6" ht="15" x14ac:dyDescent="0.25">
      <c r="B171" s="187"/>
      <c r="C171" s="185" t="s">
        <v>209</v>
      </c>
      <c r="D171" s="181">
        <v>1</v>
      </c>
      <c r="E171" s="320"/>
      <c r="F171" s="285">
        <f t="shared" si="2"/>
        <v>0</v>
      </c>
    </row>
    <row r="172" spans="2:6" x14ac:dyDescent="0.2">
      <c r="B172" s="187"/>
      <c r="C172" s="185"/>
      <c r="D172" s="186"/>
      <c r="E172" s="320"/>
      <c r="F172" s="285"/>
    </row>
    <row r="173" spans="2:6" ht="25.5" x14ac:dyDescent="0.2">
      <c r="B173" s="187" t="s">
        <v>215</v>
      </c>
      <c r="C173" s="185"/>
      <c r="D173" s="186"/>
      <c r="E173" s="320"/>
      <c r="F173" s="285"/>
    </row>
    <row r="174" spans="2:6" ht="15" x14ac:dyDescent="0.25">
      <c r="B174" s="187"/>
      <c r="C174" s="185" t="s">
        <v>209</v>
      </c>
      <c r="D174" s="181">
        <v>1</v>
      </c>
      <c r="E174" s="320"/>
      <c r="F174" s="285">
        <f t="shared" si="2"/>
        <v>0</v>
      </c>
    </row>
    <row r="175" spans="2:6" x14ac:dyDescent="0.2">
      <c r="B175" s="187"/>
      <c r="C175" s="185"/>
      <c r="D175" s="186"/>
      <c r="E175" s="320"/>
      <c r="F175" s="285"/>
    </row>
    <row r="176" spans="2:6" ht="38.25" x14ac:dyDescent="0.2">
      <c r="B176" s="187" t="s">
        <v>216</v>
      </c>
      <c r="C176" s="185"/>
      <c r="D176" s="186"/>
      <c r="E176" s="320"/>
      <c r="F176" s="285"/>
    </row>
    <row r="177" spans="2:6" ht="15" x14ac:dyDescent="0.25">
      <c r="B177" s="187"/>
      <c r="C177" s="185" t="s">
        <v>209</v>
      </c>
      <c r="D177" s="181">
        <v>1</v>
      </c>
      <c r="E177" s="320"/>
      <c r="F177" s="285">
        <f t="shared" si="2"/>
        <v>0</v>
      </c>
    </row>
    <row r="178" spans="2:6" x14ac:dyDescent="0.2">
      <c r="B178" s="187"/>
      <c r="C178" s="185"/>
      <c r="D178" s="186"/>
      <c r="E178" s="320"/>
      <c r="F178" s="285"/>
    </row>
    <row r="179" spans="2:6" ht="63.75" x14ac:dyDescent="0.2">
      <c r="B179" s="187" t="s">
        <v>217</v>
      </c>
      <c r="C179" s="185"/>
      <c r="D179" s="186"/>
      <c r="E179" s="320"/>
      <c r="F179" s="285"/>
    </row>
    <row r="180" spans="2:6" ht="15" x14ac:dyDescent="0.25">
      <c r="B180" s="187"/>
      <c r="C180" s="185" t="s">
        <v>209</v>
      </c>
      <c r="D180" s="181">
        <v>1</v>
      </c>
      <c r="E180" s="320"/>
      <c r="F180" s="285">
        <f t="shared" si="2"/>
        <v>0</v>
      </c>
    </row>
    <row r="181" spans="2:6" x14ac:dyDescent="0.2">
      <c r="B181" s="187"/>
      <c r="C181" s="185"/>
      <c r="D181" s="186"/>
      <c r="E181" s="320"/>
      <c r="F181" s="285"/>
    </row>
    <row r="182" spans="2:6" ht="51" x14ac:dyDescent="0.2">
      <c r="B182" s="188" t="s">
        <v>218</v>
      </c>
      <c r="C182" s="185"/>
      <c r="D182" s="186"/>
      <c r="E182" s="320"/>
      <c r="F182" s="285"/>
    </row>
    <row r="183" spans="2:6" ht="15" x14ac:dyDescent="0.25">
      <c r="B183" s="187"/>
      <c r="C183" s="185" t="s">
        <v>209</v>
      </c>
      <c r="D183" s="181">
        <v>1</v>
      </c>
      <c r="E183" s="320"/>
      <c r="F183" s="285">
        <f t="shared" si="2"/>
        <v>0</v>
      </c>
    </row>
    <row r="184" spans="2:6" x14ac:dyDescent="0.2">
      <c r="B184" s="187"/>
      <c r="C184" s="185"/>
      <c r="D184" s="186"/>
      <c r="E184" s="320"/>
      <c r="F184" s="285"/>
    </row>
    <row r="185" spans="2:6" x14ac:dyDescent="0.2">
      <c r="B185" s="187" t="s">
        <v>219</v>
      </c>
      <c r="C185" s="185"/>
      <c r="D185" s="186"/>
      <c r="E185" s="320"/>
      <c r="F185" s="285"/>
    </row>
    <row r="186" spans="2:6" ht="25.5" x14ac:dyDescent="0.2">
      <c r="B186" s="187" t="s">
        <v>220</v>
      </c>
      <c r="C186" s="185"/>
      <c r="D186" s="186"/>
      <c r="E186" s="320"/>
      <c r="F186" s="285"/>
    </row>
    <row r="187" spans="2:6" ht="38.25" x14ac:dyDescent="0.2">
      <c r="B187" s="187" t="s">
        <v>221</v>
      </c>
      <c r="C187" s="185"/>
      <c r="D187" s="186"/>
      <c r="E187" s="320"/>
      <c r="F187" s="285"/>
    </row>
    <row r="188" spans="2:6" x14ac:dyDescent="0.2">
      <c r="B188" s="187"/>
      <c r="C188" s="185" t="s">
        <v>209</v>
      </c>
      <c r="D188" s="186">
        <v>1</v>
      </c>
      <c r="E188" s="320"/>
      <c r="F188" s="285">
        <f t="shared" si="2"/>
        <v>0</v>
      </c>
    </row>
    <row r="189" spans="2:6" x14ac:dyDescent="0.2">
      <c r="B189" s="187"/>
      <c r="C189" s="185"/>
      <c r="D189" s="186"/>
      <c r="E189" s="320"/>
      <c r="F189" s="285"/>
    </row>
    <row r="190" spans="2:6" ht="38.25" x14ac:dyDescent="0.2">
      <c r="B190" s="187" t="s">
        <v>222</v>
      </c>
      <c r="C190" s="185"/>
      <c r="D190" s="186"/>
      <c r="E190" s="320"/>
      <c r="F190" s="285"/>
    </row>
    <row r="191" spans="2:6" ht="51" x14ac:dyDescent="0.2">
      <c r="B191" s="187" t="s">
        <v>223</v>
      </c>
      <c r="C191" s="185"/>
      <c r="D191" s="186"/>
      <c r="E191" s="320"/>
      <c r="F191" s="285"/>
    </row>
    <row r="192" spans="2:6" x14ac:dyDescent="0.2">
      <c r="B192" s="187" t="s">
        <v>224</v>
      </c>
      <c r="C192" s="185"/>
      <c r="D192" s="186"/>
      <c r="E192" s="320"/>
      <c r="F192" s="285"/>
    </row>
    <row r="193" spans="2:6" x14ac:dyDescent="0.2">
      <c r="B193" s="187" t="s">
        <v>225</v>
      </c>
      <c r="C193" s="185"/>
      <c r="D193" s="186"/>
      <c r="E193" s="320"/>
      <c r="F193" s="285"/>
    </row>
    <row r="194" spans="2:6" ht="25.5" x14ac:dyDescent="0.2">
      <c r="B194" s="187" t="s">
        <v>226</v>
      </c>
      <c r="C194" s="185"/>
      <c r="D194" s="186"/>
      <c r="E194" s="320"/>
      <c r="F194" s="285"/>
    </row>
    <row r="195" spans="2:6" ht="25.5" x14ac:dyDescent="0.2">
      <c r="B195" s="187" t="s">
        <v>227</v>
      </c>
      <c r="C195" s="185"/>
      <c r="D195" s="186"/>
      <c r="E195" s="320"/>
      <c r="F195" s="285"/>
    </row>
    <row r="196" spans="2:6" ht="25.5" x14ac:dyDescent="0.2">
      <c r="B196" s="187" t="s">
        <v>228</v>
      </c>
      <c r="C196" s="185"/>
      <c r="D196" s="186"/>
      <c r="E196" s="320"/>
      <c r="F196" s="285"/>
    </row>
    <row r="197" spans="2:6" x14ac:dyDescent="0.2">
      <c r="B197" s="187" t="s">
        <v>229</v>
      </c>
      <c r="C197" s="185"/>
      <c r="D197" s="186"/>
      <c r="E197" s="320"/>
      <c r="F197" s="285"/>
    </row>
    <row r="198" spans="2:6" x14ac:dyDescent="0.2">
      <c r="B198" s="187" t="s">
        <v>230</v>
      </c>
      <c r="C198" s="185"/>
      <c r="D198" s="186"/>
      <c r="E198" s="320"/>
      <c r="F198" s="285"/>
    </row>
    <row r="199" spans="2:6" x14ac:dyDescent="0.2">
      <c r="B199" s="187"/>
      <c r="C199" s="185" t="s">
        <v>209</v>
      </c>
      <c r="D199" s="186">
        <v>1</v>
      </c>
      <c r="E199" s="320"/>
      <c r="F199" s="285">
        <f t="shared" si="2"/>
        <v>0</v>
      </c>
    </row>
    <row r="200" spans="2:6" x14ac:dyDescent="0.2">
      <c r="B200" s="187"/>
      <c r="C200" s="185"/>
      <c r="D200" s="186"/>
      <c r="E200" s="320"/>
      <c r="F200" s="285"/>
    </row>
    <row r="201" spans="2:6" ht="25.5" x14ac:dyDescent="0.2">
      <c r="B201" s="187" t="s">
        <v>231</v>
      </c>
      <c r="C201" s="185"/>
      <c r="D201" s="186"/>
      <c r="E201" s="320"/>
      <c r="F201" s="285"/>
    </row>
    <row r="202" spans="2:6" x14ac:dyDescent="0.2">
      <c r="B202" s="187"/>
      <c r="C202" s="185" t="s">
        <v>209</v>
      </c>
      <c r="D202" s="186">
        <v>1</v>
      </c>
      <c r="E202" s="320"/>
      <c r="F202" s="285">
        <f t="shared" si="2"/>
        <v>0</v>
      </c>
    </row>
    <row r="203" spans="2:6" x14ac:dyDescent="0.2">
      <c r="B203" s="187"/>
      <c r="C203" s="185"/>
      <c r="D203" s="186"/>
      <c r="E203" s="320"/>
      <c r="F203" s="285"/>
    </row>
    <row r="204" spans="2:6" ht="25.5" x14ac:dyDescent="0.25">
      <c r="B204" s="187" t="s">
        <v>232</v>
      </c>
      <c r="C204"/>
      <c r="D204"/>
      <c r="E204" s="324"/>
      <c r="F204" s="285"/>
    </row>
    <row r="205" spans="2:6" ht="15" x14ac:dyDescent="0.25">
      <c r="B205" s="201" t="s">
        <v>233</v>
      </c>
      <c r="C205"/>
      <c r="D205"/>
      <c r="E205" s="324"/>
      <c r="F205" s="285"/>
    </row>
    <row r="206" spans="2:6" ht="15" x14ac:dyDescent="0.25">
      <c r="B206" s="187" t="s">
        <v>234</v>
      </c>
      <c r="C206"/>
      <c r="D206"/>
      <c r="E206" s="324"/>
      <c r="F206" s="285"/>
    </row>
    <row r="207" spans="2:6" ht="25.5" x14ac:dyDescent="0.25">
      <c r="B207" s="187" t="s">
        <v>235</v>
      </c>
      <c r="C207"/>
      <c r="D207"/>
      <c r="E207" s="324"/>
      <c r="F207" s="285"/>
    </row>
    <row r="208" spans="2:6" ht="15" x14ac:dyDescent="0.25">
      <c r="B208" s="187" t="s">
        <v>236</v>
      </c>
      <c r="C208"/>
      <c r="D208"/>
      <c r="E208" s="324"/>
      <c r="F208" s="285"/>
    </row>
    <row r="209" spans="2:6" ht="15" x14ac:dyDescent="0.25">
      <c r="B209" s="187" t="s">
        <v>237</v>
      </c>
      <c r="C209"/>
      <c r="D209"/>
      <c r="E209" s="324"/>
      <c r="F209" s="285"/>
    </row>
    <row r="210" spans="2:6" ht="15" x14ac:dyDescent="0.25">
      <c r="B210" s="187" t="s">
        <v>238</v>
      </c>
      <c r="C210"/>
      <c r="D210"/>
      <c r="E210" s="324"/>
      <c r="F210" s="285"/>
    </row>
    <row r="211" spans="2:6" ht="15" x14ac:dyDescent="0.25">
      <c r="B211" s="187" t="s">
        <v>239</v>
      </c>
      <c r="C211"/>
      <c r="D211"/>
      <c r="E211" s="324"/>
      <c r="F211" s="285"/>
    </row>
    <row r="212" spans="2:6" ht="15" x14ac:dyDescent="0.25">
      <c r="B212" s="187" t="s">
        <v>240</v>
      </c>
      <c r="C212"/>
      <c r="D212"/>
      <c r="E212" s="324"/>
      <c r="F212" s="285"/>
    </row>
    <row r="213" spans="2:6" ht="15" x14ac:dyDescent="0.25">
      <c r="B213" s="187" t="s">
        <v>241</v>
      </c>
      <c r="C213"/>
      <c r="D213"/>
      <c r="E213" s="324"/>
      <c r="F213" s="285"/>
    </row>
    <row r="214" spans="2:6" ht="15" x14ac:dyDescent="0.25">
      <c r="B214" s="176" t="s">
        <v>242</v>
      </c>
      <c r="C214"/>
      <c r="D214"/>
      <c r="E214" s="324"/>
      <c r="F214" s="285"/>
    </row>
    <row r="215" spans="2:6" ht="15" x14ac:dyDescent="0.25">
      <c r="B215" s="187" t="s">
        <v>243</v>
      </c>
      <c r="C215"/>
      <c r="D215"/>
      <c r="E215" s="324"/>
      <c r="F215" s="285"/>
    </row>
    <row r="216" spans="2:6" ht="15" x14ac:dyDescent="0.25">
      <c r="B216" s="187" t="s">
        <v>244</v>
      </c>
      <c r="C216"/>
      <c r="D216"/>
      <c r="E216" s="324"/>
      <c r="F216" s="285"/>
    </row>
    <row r="217" spans="2:6" ht="25.5" x14ac:dyDescent="0.25">
      <c r="B217" s="187" t="s">
        <v>245</v>
      </c>
      <c r="C217"/>
      <c r="D217"/>
      <c r="E217" s="324"/>
      <c r="F217" s="285"/>
    </row>
    <row r="218" spans="2:6" ht="15" x14ac:dyDescent="0.25">
      <c r="B218" s="187" t="s">
        <v>246</v>
      </c>
      <c r="C218"/>
      <c r="D218"/>
      <c r="E218" s="324"/>
      <c r="F218" s="285"/>
    </row>
    <row r="219" spans="2:6" ht="15" x14ac:dyDescent="0.25">
      <c r="B219" s="187" t="s">
        <v>247</v>
      </c>
      <c r="C219"/>
      <c r="D219"/>
      <c r="E219" s="324"/>
      <c r="F219" s="285"/>
    </row>
    <row r="220" spans="2:6" ht="15" x14ac:dyDescent="0.25">
      <c r="B220" s="187" t="s">
        <v>248</v>
      </c>
      <c r="C220"/>
      <c r="D220"/>
      <c r="E220" s="324"/>
      <c r="F220" s="285"/>
    </row>
    <row r="221" spans="2:6" ht="15" x14ac:dyDescent="0.25">
      <c r="B221" s="198"/>
      <c r="C221"/>
      <c r="D221"/>
      <c r="E221" s="324"/>
      <c r="F221" s="285"/>
    </row>
    <row r="222" spans="2:6" ht="15" x14ac:dyDescent="0.25">
      <c r="B222"/>
      <c r="C222" s="185" t="s">
        <v>209</v>
      </c>
      <c r="D222" s="186">
        <v>1</v>
      </c>
      <c r="E222" s="324"/>
      <c r="F222" s="285">
        <f t="shared" ref="F222:F226" si="4">D222*E222</f>
        <v>0</v>
      </c>
    </row>
    <row r="223" spans="2:6" ht="15" x14ac:dyDescent="0.25">
      <c r="B223"/>
      <c r="C223"/>
      <c r="D223"/>
      <c r="E223" s="324"/>
      <c r="F223" s="285"/>
    </row>
    <row r="224" spans="2:6" ht="15" x14ac:dyDescent="0.25">
      <c r="B224"/>
      <c r="C224"/>
      <c r="D224"/>
      <c r="E224" s="324"/>
      <c r="F224" s="285"/>
    </row>
    <row r="225" spans="1:6" x14ac:dyDescent="0.2">
      <c r="B225" s="187" t="s">
        <v>249</v>
      </c>
      <c r="C225" s="198"/>
      <c r="D225" s="186"/>
      <c r="E225" s="320"/>
      <c r="F225" s="285"/>
    </row>
    <row r="226" spans="1:6" x14ac:dyDescent="0.2">
      <c r="B226" s="202"/>
      <c r="C226" s="203" t="s">
        <v>209</v>
      </c>
      <c r="D226" s="204">
        <v>1</v>
      </c>
      <c r="E226" s="325"/>
      <c r="F226" s="289">
        <f t="shared" si="4"/>
        <v>0</v>
      </c>
    </row>
    <row r="227" spans="1:6" x14ac:dyDescent="0.2">
      <c r="E227" s="326"/>
      <c r="F227" s="290"/>
    </row>
    <row r="228" spans="1:6" x14ac:dyDescent="0.2">
      <c r="E228" s="326"/>
      <c r="F228" s="290"/>
    </row>
    <row r="229" spans="1:6" x14ac:dyDescent="0.2">
      <c r="A229" s="10" t="s">
        <v>6</v>
      </c>
      <c r="B229" s="10" t="s">
        <v>393</v>
      </c>
      <c r="C229" s="10"/>
      <c r="D229" s="39"/>
      <c r="E229" s="10"/>
      <c r="F229" s="291"/>
    </row>
    <row r="230" spans="1:6" x14ac:dyDescent="0.2">
      <c r="A230" s="15"/>
      <c r="B230" s="50"/>
      <c r="C230" s="51"/>
      <c r="D230" s="52"/>
      <c r="E230" s="53"/>
      <c r="F230" s="292"/>
    </row>
    <row r="231" spans="1:6" x14ac:dyDescent="0.2">
      <c r="A231" s="15"/>
      <c r="B231" s="16"/>
      <c r="C231" s="54"/>
      <c r="D231" s="18"/>
      <c r="E231" s="19"/>
      <c r="F231" s="293"/>
    </row>
    <row r="232" spans="1:6" x14ac:dyDescent="0.2">
      <c r="A232" s="175"/>
      <c r="B232" s="55" t="s">
        <v>149</v>
      </c>
      <c r="C232" s="56"/>
      <c r="D232" s="57"/>
      <c r="E232" s="58"/>
      <c r="F232" s="269">
        <f>SUM(F7:F226)</f>
        <v>0</v>
      </c>
    </row>
    <row r="233" spans="1:6" x14ac:dyDescent="0.2">
      <c r="A233" s="8"/>
      <c r="B233" s="2"/>
      <c r="C233" s="3"/>
      <c r="D233" s="59"/>
      <c r="E233" s="5"/>
      <c r="F233" s="270"/>
    </row>
    <row r="234" spans="1:6" x14ac:dyDescent="0.2">
      <c r="A234" s="175"/>
      <c r="B234" s="55" t="s">
        <v>150</v>
      </c>
      <c r="C234" s="56"/>
      <c r="D234" s="57"/>
      <c r="E234" s="58"/>
      <c r="F234" s="269">
        <f>F232*0.25</f>
        <v>0</v>
      </c>
    </row>
    <row r="235" spans="1:6" x14ac:dyDescent="0.2">
      <c r="A235" s="175"/>
      <c r="B235" s="61"/>
      <c r="C235" s="35"/>
      <c r="D235" s="62"/>
      <c r="E235" s="63"/>
      <c r="F235" s="271"/>
    </row>
    <row r="236" spans="1:6" x14ac:dyDescent="0.2">
      <c r="A236" s="175"/>
      <c r="B236" s="55" t="s">
        <v>151</v>
      </c>
      <c r="C236" s="56"/>
      <c r="D236" s="65"/>
      <c r="E236" s="66"/>
      <c r="F236" s="269">
        <f>F232+F234</f>
        <v>0</v>
      </c>
    </row>
  </sheetData>
  <sheetProtection algorithmName="SHA-512" hashValue="LjFpnOEFRFEEVZdR0J/eGpjM87SpG323NMbF27YXjALHPAJKGPNyOEDjCZw97+nrBZTxcodo3Ba6zp9gYBdpCg==" saltValue="Y26I9M8tEhKmsw/mMJMnKQ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workbookViewId="0">
      <selection activeCell="E6" sqref="E6"/>
    </sheetView>
  </sheetViews>
  <sheetFormatPr defaultRowHeight="12.75" x14ac:dyDescent="0.2"/>
  <cols>
    <col min="1" max="1" width="4.7109375" style="160" customWidth="1"/>
    <col min="2" max="2" width="54" style="161" customWidth="1"/>
    <col min="3" max="3" width="6.7109375" style="161" customWidth="1"/>
    <col min="4" max="4" width="8.7109375" style="161" customWidth="1"/>
    <col min="5" max="5" width="11.7109375" style="162" bestFit="1" customWidth="1"/>
    <col min="6" max="6" width="15.7109375" style="162" customWidth="1"/>
    <col min="7" max="16384" width="9.140625" style="161"/>
  </cols>
  <sheetData>
    <row r="1" spans="1:6" s="166" customFormat="1" ht="15.75" x14ac:dyDescent="0.25">
      <c r="A1" s="164" t="s">
        <v>383</v>
      </c>
      <c r="B1" s="165" t="s">
        <v>320</v>
      </c>
      <c r="E1" s="167"/>
      <c r="F1" s="167"/>
    </row>
    <row r="3" spans="1:6" s="7" customFormat="1" ht="25.5" x14ac:dyDescent="0.25">
      <c r="A3" s="205" t="s">
        <v>394</v>
      </c>
      <c r="B3" s="206" t="s">
        <v>395</v>
      </c>
      <c r="C3" s="207" t="s">
        <v>396</v>
      </c>
      <c r="D3" s="207" t="s">
        <v>397</v>
      </c>
      <c r="E3" s="208" t="s">
        <v>398</v>
      </c>
      <c r="F3" s="209" t="s">
        <v>399</v>
      </c>
    </row>
    <row r="4" spans="1:6" s="163" customFormat="1" ht="25.5" x14ac:dyDescent="0.2">
      <c r="A4" s="210" t="s">
        <v>6</v>
      </c>
      <c r="B4" s="211" t="s">
        <v>321</v>
      </c>
      <c r="C4" s="212" t="s">
        <v>322</v>
      </c>
      <c r="D4" s="212">
        <v>1</v>
      </c>
      <c r="E4" s="327"/>
      <c r="F4" s="272">
        <f>D4*E4</f>
        <v>0</v>
      </c>
    </row>
    <row r="5" spans="1:6" ht="76.5" x14ac:dyDescent="0.2">
      <c r="A5" s="213"/>
      <c r="B5" s="214" t="s">
        <v>323</v>
      </c>
      <c r="C5" s="215"/>
      <c r="D5" s="216"/>
      <c r="E5" s="328"/>
      <c r="F5" s="273"/>
    </row>
    <row r="6" spans="1:6" x14ac:dyDescent="0.2">
      <c r="A6" s="213"/>
      <c r="B6" s="217" t="s">
        <v>324</v>
      </c>
      <c r="C6" s="215" t="s">
        <v>16</v>
      </c>
      <c r="D6" s="218">
        <v>1</v>
      </c>
      <c r="E6" s="328"/>
      <c r="F6" s="273">
        <f>D6*E6</f>
        <v>0</v>
      </c>
    </row>
    <row r="7" spans="1:6" x14ac:dyDescent="0.2">
      <c r="A7" s="213"/>
      <c r="B7" s="217" t="s">
        <v>325</v>
      </c>
      <c r="C7" s="215"/>
      <c r="D7" s="216"/>
      <c r="E7" s="329"/>
      <c r="F7" s="274"/>
    </row>
    <row r="8" spans="1:6" x14ac:dyDescent="0.2">
      <c r="A8" s="213"/>
      <c r="B8" s="355" t="s">
        <v>413</v>
      </c>
      <c r="C8" s="215"/>
      <c r="D8" s="216"/>
      <c r="E8" s="329"/>
      <c r="F8" s="274"/>
    </row>
    <row r="9" spans="1:6" x14ac:dyDescent="0.2">
      <c r="A9" s="213"/>
      <c r="B9" s="217" t="s">
        <v>326</v>
      </c>
      <c r="C9" s="215" t="s">
        <v>16</v>
      </c>
      <c r="D9" s="218">
        <v>2</v>
      </c>
      <c r="E9" s="329"/>
      <c r="F9" s="273">
        <f>D9*E9</f>
        <v>0</v>
      </c>
    </row>
    <row r="10" spans="1:6" x14ac:dyDescent="0.2">
      <c r="A10" s="213"/>
      <c r="B10" s="217" t="s">
        <v>327</v>
      </c>
      <c r="C10" s="215"/>
      <c r="D10" s="216"/>
      <c r="E10" s="329"/>
      <c r="F10" s="274"/>
    </row>
    <row r="11" spans="1:6" x14ac:dyDescent="0.2">
      <c r="A11" s="213"/>
      <c r="B11" s="355" t="s">
        <v>413</v>
      </c>
      <c r="C11" s="215"/>
      <c r="D11" s="216"/>
      <c r="E11" s="329"/>
      <c r="F11" s="274"/>
    </row>
    <row r="12" spans="1:6" x14ac:dyDescent="0.2">
      <c r="A12" s="213"/>
      <c r="B12" s="217" t="s">
        <v>328</v>
      </c>
      <c r="C12" s="215" t="s">
        <v>16</v>
      </c>
      <c r="D12" s="218">
        <v>2</v>
      </c>
      <c r="E12" s="328"/>
      <c r="F12" s="273">
        <f>D12*E12</f>
        <v>0</v>
      </c>
    </row>
    <row r="13" spans="1:6" x14ac:dyDescent="0.2">
      <c r="A13" s="213"/>
      <c r="B13" s="217" t="s">
        <v>329</v>
      </c>
      <c r="C13" s="215"/>
      <c r="D13" s="216"/>
      <c r="E13" s="329"/>
      <c r="F13" s="274"/>
    </row>
    <row r="14" spans="1:6" x14ac:dyDescent="0.2">
      <c r="A14" s="213"/>
      <c r="B14" s="355" t="s">
        <v>413</v>
      </c>
      <c r="C14" s="215"/>
      <c r="D14" s="216"/>
      <c r="E14" s="329"/>
      <c r="F14" s="274"/>
    </row>
    <row r="15" spans="1:6" x14ac:dyDescent="0.2">
      <c r="A15" s="213"/>
      <c r="B15" s="217" t="s">
        <v>330</v>
      </c>
      <c r="C15" s="215" t="s">
        <v>16</v>
      </c>
      <c r="D15" s="218">
        <v>5</v>
      </c>
      <c r="E15" s="329"/>
      <c r="F15" s="273">
        <f>D15*E15</f>
        <v>0</v>
      </c>
    </row>
    <row r="16" spans="1:6" x14ac:dyDescent="0.2">
      <c r="A16" s="213"/>
      <c r="B16" s="217" t="s">
        <v>331</v>
      </c>
      <c r="C16" s="215"/>
      <c r="D16" s="216"/>
      <c r="E16" s="329"/>
      <c r="F16" s="274"/>
    </row>
    <row r="17" spans="1:6" x14ac:dyDescent="0.2">
      <c r="A17" s="213"/>
      <c r="B17" s="355" t="s">
        <v>413</v>
      </c>
      <c r="C17" s="215"/>
      <c r="D17" s="216"/>
      <c r="E17" s="329"/>
      <c r="F17" s="274"/>
    </row>
    <row r="18" spans="1:6" x14ac:dyDescent="0.2">
      <c r="A18" s="213"/>
      <c r="B18" s="217" t="s">
        <v>332</v>
      </c>
      <c r="C18" s="215" t="s">
        <v>16</v>
      </c>
      <c r="D18" s="218">
        <v>14</v>
      </c>
      <c r="E18" s="329"/>
      <c r="F18" s="273">
        <f>D18*E18</f>
        <v>0</v>
      </c>
    </row>
    <row r="19" spans="1:6" x14ac:dyDescent="0.2">
      <c r="A19" s="213"/>
      <c r="B19" s="217" t="s">
        <v>333</v>
      </c>
      <c r="C19" s="215"/>
      <c r="D19" s="216"/>
      <c r="E19" s="329"/>
      <c r="F19" s="274"/>
    </row>
    <row r="20" spans="1:6" x14ac:dyDescent="0.2">
      <c r="A20" s="213"/>
      <c r="B20" s="355" t="s">
        <v>413</v>
      </c>
      <c r="C20" s="215"/>
      <c r="D20" s="216"/>
      <c r="E20" s="329"/>
      <c r="F20" s="274"/>
    </row>
    <row r="21" spans="1:6" x14ac:dyDescent="0.2">
      <c r="A21" s="213"/>
      <c r="B21" s="217" t="s">
        <v>334</v>
      </c>
      <c r="C21" s="215" t="s">
        <v>16</v>
      </c>
      <c r="D21" s="218">
        <v>2</v>
      </c>
      <c r="E21" s="329"/>
      <c r="F21" s="273">
        <f>D21*E21</f>
        <v>0</v>
      </c>
    </row>
    <row r="22" spans="1:6" x14ac:dyDescent="0.2">
      <c r="A22" s="213"/>
      <c r="B22" s="217" t="s">
        <v>335</v>
      </c>
      <c r="C22" s="215"/>
      <c r="D22" s="216"/>
      <c r="E22" s="329"/>
      <c r="F22" s="274"/>
    </row>
    <row r="23" spans="1:6" x14ac:dyDescent="0.2">
      <c r="A23" s="213"/>
      <c r="B23" s="355" t="s">
        <v>413</v>
      </c>
      <c r="C23" s="215"/>
      <c r="D23" s="216"/>
      <c r="E23" s="329"/>
      <c r="F23" s="274"/>
    </row>
    <row r="24" spans="1:6" x14ac:dyDescent="0.2">
      <c r="A24" s="213"/>
      <c r="B24" s="217" t="s">
        <v>336</v>
      </c>
      <c r="C24" s="215" t="s">
        <v>16</v>
      </c>
      <c r="D24" s="218">
        <v>1</v>
      </c>
      <c r="E24" s="329"/>
      <c r="F24" s="273">
        <f>D24*E24</f>
        <v>0</v>
      </c>
    </row>
    <row r="25" spans="1:6" x14ac:dyDescent="0.2">
      <c r="A25" s="213"/>
      <c r="B25" s="217" t="s">
        <v>335</v>
      </c>
      <c r="C25" s="215"/>
      <c r="D25" s="216"/>
      <c r="E25" s="329"/>
      <c r="F25" s="274"/>
    </row>
    <row r="26" spans="1:6" x14ac:dyDescent="0.2">
      <c r="A26" s="213"/>
      <c r="B26" s="355" t="s">
        <v>413</v>
      </c>
      <c r="C26" s="215"/>
      <c r="D26" s="216"/>
      <c r="E26" s="329"/>
      <c r="F26" s="274"/>
    </row>
    <row r="27" spans="1:6" x14ac:dyDescent="0.2">
      <c r="A27" s="213"/>
      <c r="B27" s="217" t="s">
        <v>337</v>
      </c>
      <c r="C27" s="215" t="s">
        <v>16</v>
      </c>
      <c r="D27" s="218">
        <v>3</v>
      </c>
      <c r="E27" s="329"/>
      <c r="F27" s="273">
        <f>D27*E27</f>
        <v>0</v>
      </c>
    </row>
    <row r="28" spans="1:6" x14ac:dyDescent="0.2">
      <c r="A28" s="213"/>
      <c r="B28" s="217" t="s">
        <v>338</v>
      </c>
      <c r="C28" s="215"/>
      <c r="D28" s="216"/>
      <c r="E28" s="329"/>
      <c r="F28" s="274"/>
    </row>
    <row r="29" spans="1:6" x14ac:dyDescent="0.2">
      <c r="A29" s="213"/>
      <c r="B29" s="214" t="s">
        <v>339</v>
      </c>
      <c r="C29" s="215" t="s">
        <v>322</v>
      </c>
      <c r="D29" s="218">
        <v>1</v>
      </c>
      <c r="E29" s="329"/>
      <c r="F29" s="273">
        <f>D29*E29</f>
        <v>0</v>
      </c>
    </row>
    <row r="30" spans="1:6" x14ac:dyDescent="0.2">
      <c r="A30" s="213"/>
      <c r="B30" s="217" t="s">
        <v>338</v>
      </c>
      <c r="C30" s="215"/>
      <c r="D30" s="216"/>
      <c r="E30" s="329"/>
      <c r="F30" s="274"/>
    </row>
    <row r="31" spans="1:6" ht="89.25" x14ac:dyDescent="0.2">
      <c r="A31" s="213"/>
      <c r="B31" s="214" t="s">
        <v>400</v>
      </c>
      <c r="C31" s="215"/>
      <c r="D31" s="216"/>
      <c r="E31" s="329"/>
      <c r="F31" s="274"/>
    </row>
    <row r="32" spans="1:6" x14ac:dyDescent="0.2">
      <c r="A32" s="213"/>
      <c r="B32" s="355" t="s">
        <v>437</v>
      </c>
      <c r="C32" s="215" t="s">
        <v>16</v>
      </c>
      <c r="D32" s="218">
        <v>1</v>
      </c>
      <c r="E32" s="329"/>
      <c r="F32" s="273">
        <f>D32*E32</f>
        <v>0</v>
      </c>
    </row>
    <row r="33" spans="1:6" ht="40.5" customHeight="1" x14ac:dyDescent="0.2">
      <c r="A33" s="213"/>
      <c r="B33" s="214" t="s">
        <v>401</v>
      </c>
      <c r="C33" s="215"/>
      <c r="D33" s="218"/>
      <c r="E33" s="329"/>
      <c r="F33" s="274"/>
    </row>
    <row r="34" spans="1:6" x14ac:dyDescent="0.2">
      <c r="A34" s="213"/>
      <c r="B34" s="217" t="s">
        <v>402</v>
      </c>
      <c r="C34" s="215" t="s">
        <v>16</v>
      </c>
      <c r="D34" s="218">
        <v>1</v>
      </c>
      <c r="E34" s="329"/>
      <c r="F34" s="273">
        <f>D34*E34</f>
        <v>0</v>
      </c>
    </row>
    <row r="35" spans="1:6" x14ac:dyDescent="0.2">
      <c r="A35" s="219"/>
      <c r="B35" s="220"/>
      <c r="C35" s="221"/>
      <c r="D35" s="222"/>
      <c r="E35" s="330"/>
      <c r="F35" s="275"/>
    </row>
    <row r="36" spans="1:6" x14ac:dyDescent="0.2">
      <c r="A36" s="213" t="s">
        <v>36</v>
      </c>
      <c r="B36" s="223" t="s">
        <v>340</v>
      </c>
      <c r="C36" s="215" t="s">
        <v>322</v>
      </c>
      <c r="D36" s="216">
        <v>1</v>
      </c>
      <c r="E36" s="328"/>
      <c r="F36" s="273">
        <f>D36*E36</f>
        <v>0</v>
      </c>
    </row>
    <row r="37" spans="1:6" ht="140.25" x14ac:dyDescent="0.2">
      <c r="A37" s="213"/>
      <c r="B37" s="214" t="s">
        <v>403</v>
      </c>
      <c r="C37" s="215"/>
      <c r="D37" s="216"/>
      <c r="E37" s="329"/>
      <c r="F37" s="274"/>
    </row>
    <row r="38" spans="1:6" x14ac:dyDescent="0.2">
      <c r="A38" s="213"/>
      <c r="B38" s="217" t="s">
        <v>341</v>
      </c>
      <c r="C38" s="215" t="s">
        <v>16</v>
      </c>
      <c r="D38" s="218">
        <v>1</v>
      </c>
      <c r="E38" s="329"/>
      <c r="F38" s="273">
        <f>D38*E38</f>
        <v>0</v>
      </c>
    </row>
    <row r="39" spans="1:6" x14ac:dyDescent="0.2">
      <c r="A39" s="213"/>
      <c r="B39" s="217" t="s">
        <v>342</v>
      </c>
      <c r="C39" s="215"/>
      <c r="D39" s="216"/>
      <c r="E39" s="329"/>
      <c r="F39" s="274"/>
    </row>
    <row r="40" spans="1:6" x14ac:dyDescent="0.2">
      <c r="A40" s="213"/>
      <c r="B40" s="355" t="s">
        <v>438</v>
      </c>
      <c r="C40" s="215"/>
      <c r="D40" s="216"/>
      <c r="E40" s="329"/>
      <c r="F40" s="274"/>
    </row>
    <row r="41" spans="1:6" x14ac:dyDescent="0.2">
      <c r="A41" s="213"/>
      <c r="B41" s="217" t="s">
        <v>343</v>
      </c>
      <c r="C41" s="215" t="s">
        <v>16</v>
      </c>
      <c r="D41" s="218">
        <v>2</v>
      </c>
      <c r="E41" s="329"/>
      <c r="F41" s="273">
        <f>D41*E41</f>
        <v>0</v>
      </c>
    </row>
    <row r="42" spans="1:6" x14ac:dyDescent="0.2">
      <c r="A42" s="213"/>
      <c r="B42" s="217" t="s">
        <v>344</v>
      </c>
      <c r="C42" s="215"/>
      <c r="D42" s="216"/>
      <c r="E42" s="329"/>
      <c r="F42" s="274"/>
    </row>
    <row r="43" spans="1:6" x14ac:dyDescent="0.2">
      <c r="A43" s="213"/>
      <c r="B43" s="355" t="s">
        <v>438</v>
      </c>
      <c r="C43" s="215"/>
      <c r="D43" s="216"/>
      <c r="E43" s="329"/>
      <c r="F43" s="274"/>
    </row>
    <row r="44" spans="1:6" ht="25.5" x14ac:dyDescent="0.2">
      <c r="A44" s="213"/>
      <c r="B44" s="214" t="s">
        <v>345</v>
      </c>
      <c r="C44" s="215" t="s">
        <v>16</v>
      </c>
      <c r="D44" s="218">
        <v>2</v>
      </c>
      <c r="E44" s="329"/>
      <c r="F44" s="273">
        <f>D44*E44</f>
        <v>0</v>
      </c>
    </row>
    <row r="45" spans="1:6" x14ac:dyDescent="0.2">
      <c r="A45" s="213"/>
      <c r="B45" s="217" t="s">
        <v>346</v>
      </c>
      <c r="C45" s="215"/>
      <c r="D45" s="216"/>
      <c r="E45" s="329"/>
      <c r="F45" s="274"/>
    </row>
    <row r="46" spans="1:6" x14ac:dyDescent="0.2">
      <c r="A46" s="213"/>
      <c r="B46" s="355" t="s">
        <v>438</v>
      </c>
      <c r="C46" s="215"/>
      <c r="D46" s="216"/>
      <c r="E46" s="329"/>
      <c r="F46" s="274"/>
    </row>
    <row r="47" spans="1:6" x14ac:dyDescent="0.2">
      <c r="A47" s="213"/>
      <c r="B47" s="214" t="s">
        <v>347</v>
      </c>
      <c r="C47" s="215" t="s">
        <v>16</v>
      </c>
      <c r="D47" s="218">
        <v>1</v>
      </c>
      <c r="E47" s="329"/>
      <c r="F47" s="273">
        <f>D47*E47</f>
        <v>0</v>
      </c>
    </row>
    <row r="48" spans="1:6" s="133" customFormat="1" x14ac:dyDescent="0.2">
      <c r="A48" s="213"/>
      <c r="B48" s="217" t="s">
        <v>348</v>
      </c>
      <c r="C48" s="215"/>
      <c r="D48" s="216"/>
      <c r="E48" s="329"/>
      <c r="F48" s="274"/>
    </row>
    <row r="49" spans="1:6" s="133" customFormat="1" x14ac:dyDescent="0.2">
      <c r="A49" s="213"/>
      <c r="B49" s="355" t="s">
        <v>438</v>
      </c>
      <c r="C49" s="215"/>
      <c r="D49" s="216"/>
      <c r="E49" s="329"/>
      <c r="F49" s="274"/>
    </row>
    <row r="50" spans="1:6" x14ac:dyDescent="0.2">
      <c r="A50" s="213"/>
      <c r="B50" s="217" t="s">
        <v>349</v>
      </c>
      <c r="C50" s="215" t="s">
        <v>16</v>
      </c>
      <c r="D50" s="218">
        <v>1</v>
      </c>
      <c r="E50" s="329"/>
      <c r="F50" s="273">
        <f>D50*E50</f>
        <v>0</v>
      </c>
    </row>
    <row r="51" spans="1:6" x14ac:dyDescent="0.2">
      <c r="A51" s="213"/>
      <c r="B51" s="217" t="s">
        <v>338</v>
      </c>
      <c r="C51" s="215"/>
      <c r="D51" s="216"/>
      <c r="E51" s="329"/>
      <c r="F51" s="274"/>
    </row>
    <row r="52" spans="1:6" x14ac:dyDescent="0.2">
      <c r="A52" s="213"/>
      <c r="B52" s="217"/>
      <c r="C52" s="215"/>
      <c r="D52" s="216"/>
      <c r="E52" s="328"/>
      <c r="F52" s="273"/>
    </row>
    <row r="53" spans="1:6" x14ac:dyDescent="0.2">
      <c r="A53" s="224" t="s">
        <v>47</v>
      </c>
      <c r="B53" s="225" t="s">
        <v>350</v>
      </c>
      <c r="C53" s="225"/>
      <c r="D53" s="225"/>
      <c r="E53" s="331"/>
      <c r="F53" s="276"/>
    </row>
    <row r="54" spans="1:6" x14ac:dyDescent="0.2">
      <c r="A54" s="213"/>
      <c r="B54" s="226" t="s">
        <v>351</v>
      </c>
      <c r="C54" s="218" t="s">
        <v>51</v>
      </c>
      <c r="D54" s="218">
        <v>30</v>
      </c>
      <c r="E54" s="329"/>
      <c r="F54" s="274">
        <f t="shared" ref="F54:F59" si="0">D54*E54</f>
        <v>0</v>
      </c>
    </row>
    <row r="55" spans="1:6" x14ac:dyDescent="0.2">
      <c r="A55" s="213"/>
      <c r="B55" s="226" t="s">
        <v>352</v>
      </c>
      <c r="C55" s="218" t="s">
        <v>51</v>
      </c>
      <c r="D55" s="218">
        <v>75</v>
      </c>
      <c r="E55" s="329"/>
      <c r="F55" s="274">
        <f t="shared" si="0"/>
        <v>0</v>
      </c>
    </row>
    <row r="56" spans="1:6" s="99" customFormat="1" x14ac:dyDescent="0.2">
      <c r="A56" s="213"/>
      <c r="B56" s="226" t="s">
        <v>353</v>
      </c>
      <c r="C56" s="218" t="s">
        <v>51</v>
      </c>
      <c r="D56" s="218">
        <v>200</v>
      </c>
      <c r="E56" s="329"/>
      <c r="F56" s="274">
        <f t="shared" si="0"/>
        <v>0</v>
      </c>
    </row>
    <row r="57" spans="1:6" s="163" customFormat="1" x14ac:dyDescent="0.2">
      <c r="A57" s="227"/>
      <c r="B57" s="226" t="s">
        <v>354</v>
      </c>
      <c r="C57" s="218" t="s">
        <v>51</v>
      </c>
      <c r="D57" s="218">
        <v>200</v>
      </c>
      <c r="E57" s="329"/>
      <c r="F57" s="274">
        <f t="shared" si="0"/>
        <v>0</v>
      </c>
    </row>
    <row r="58" spans="1:6" x14ac:dyDescent="0.2">
      <c r="A58" s="227"/>
      <c r="B58" s="226" t="s">
        <v>355</v>
      </c>
      <c r="C58" s="218" t="s">
        <v>51</v>
      </c>
      <c r="D58" s="218">
        <v>50</v>
      </c>
      <c r="E58" s="329"/>
      <c r="F58" s="274">
        <f t="shared" si="0"/>
        <v>0</v>
      </c>
    </row>
    <row r="59" spans="1:6" x14ac:dyDescent="0.2">
      <c r="A59" s="227"/>
      <c r="B59" s="226" t="s">
        <v>404</v>
      </c>
      <c r="C59" s="218" t="s">
        <v>51</v>
      </c>
      <c r="D59" s="218">
        <v>50</v>
      </c>
      <c r="E59" s="329"/>
      <c r="F59" s="274">
        <f t="shared" si="0"/>
        <v>0</v>
      </c>
    </row>
    <row r="60" spans="1:6" x14ac:dyDescent="0.2">
      <c r="A60" s="227"/>
      <c r="B60" s="226" t="s">
        <v>356</v>
      </c>
      <c r="C60" s="218" t="s">
        <v>51</v>
      </c>
      <c r="D60" s="218">
        <v>25</v>
      </c>
      <c r="E60" s="329"/>
      <c r="F60" s="274">
        <f>D60*E60</f>
        <v>0</v>
      </c>
    </row>
    <row r="61" spans="1:6" s="133" customFormat="1" x14ac:dyDescent="0.2">
      <c r="A61" s="219"/>
      <c r="B61" s="220"/>
      <c r="C61" s="228"/>
      <c r="D61" s="228"/>
      <c r="E61" s="332"/>
      <c r="F61" s="277"/>
    </row>
    <row r="62" spans="1:6" s="99" customFormat="1" x14ac:dyDescent="0.2">
      <c r="A62" s="229" t="s">
        <v>67</v>
      </c>
      <c r="B62" s="230" t="s">
        <v>357</v>
      </c>
      <c r="C62" s="230"/>
      <c r="D62" s="230"/>
      <c r="E62" s="333"/>
      <c r="F62" s="278"/>
    </row>
    <row r="63" spans="1:6" s="99" customFormat="1" ht="38.25" x14ac:dyDescent="0.2">
      <c r="A63" s="231"/>
      <c r="B63" s="232" t="s">
        <v>358</v>
      </c>
      <c r="C63" s="233" t="s">
        <v>16</v>
      </c>
      <c r="D63" s="233">
        <v>2</v>
      </c>
      <c r="E63" s="334"/>
      <c r="F63" s="279">
        <f t="shared" ref="F63:F64" si="1">D63*E63</f>
        <v>0</v>
      </c>
    </row>
    <row r="64" spans="1:6" ht="63.75" x14ac:dyDescent="0.2">
      <c r="A64" s="231"/>
      <c r="B64" s="232" t="s">
        <v>359</v>
      </c>
      <c r="C64" s="233" t="s">
        <v>16</v>
      </c>
      <c r="D64" s="233">
        <v>2</v>
      </c>
      <c r="E64" s="334"/>
      <c r="F64" s="279">
        <f t="shared" si="1"/>
        <v>0</v>
      </c>
    </row>
    <row r="65" spans="1:6" x14ac:dyDescent="0.2">
      <c r="A65" s="231"/>
      <c r="B65" s="232"/>
      <c r="C65" s="233"/>
      <c r="D65" s="233"/>
      <c r="E65" s="334"/>
      <c r="F65" s="279"/>
    </row>
    <row r="66" spans="1:6" s="99" customFormat="1" x14ac:dyDescent="0.2">
      <c r="A66" s="234" t="s">
        <v>82</v>
      </c>
      <c r="B66" s="235" t="s">
        <v>360</v>
      </c>
      <c r="C66" s="235"/>
      <c r="D66" s="235"/>
      <c r="E66" s="335"/>
      <c r="F66" s="280"/>
    </row>
    <row r="67" spans="1:6" s="99" customFormat="1" x14ac:dyDescent="0.2">
      <c r="A67" s="229"/>
      <c r="B67" s="226" t="s">
        <v>361</v>
      </c>
      <c r="C67" s="218" t="s">
        <v>51</v>
      </c>
      <c r="D67" s="218">
        <v>150</v>
      </c>
      <c r="E67" s="329"/>
      <c r="F67" s="274">
        <f t="shared" ref="F67:F70" si="2">D67*E67</f>
        <v>0</v>
      </c>
    </row>
    <row r="68" spans="1:6" s="99" customFormat="1" x14ac:dyDescent="0.2">
      <c r="A68" s="229"/>
      <c r="B68" s="226" t="s">
        <v>362</v>
      </c>
      <c r="C68" s="218" t="s">
        <v>51</v>
      </c>
      <c r="D68" s="218">
        <v>75</v>
      </c>
      <c r="E68" s="329"/>
      <c r="F68" s="274">
        <f t="shared" si="2"/>
        <v>0</v>
      </c>
    </row>
    <row r="69" spans="1:6" s="99" customFormat="1" x14ac:dyDescent="0.2">
      <c r="A69" s="229"/>
      <c r="B69" s="226" t="s">
        <v>363</v>
      </c>
      <c r="C69" s="218" t="s">
        <v>51</v>
      </c>
      <c r="D69" s="218">
        <v>50</v>
      </c>
      <c r="E69" s="329"/>
      <c r="F69" s="274">
        <f t="shared" si="2"/>
        <v>0</v>
      </c>
    </row>
    <row r="70" spans="1:6" s="99" customFormat="1" x14ac:dyDescent="0.2">
      <c r="A70" s="229"/>
      <c r="B70" s="226" t="s">
        <v>364</v>
      </c>
      <c r="C70" s="218" t="s">
        <v>51</v>
      </c>
      <c r="D70" s="218">
        <v>300</v>
      </c>
      <c r="E70" s="329"/>
      <c r="F70" s="274">
        <f t="shared" si="2"/>
        <v>0</v>
      </c>
    </row>
    <row r="71" spans="1:6" s="99" customFormat="1" x14ac:dyDescent="0.2">
      <c r="A71" s="219"/>
      <c r="B71" s="220"/>
      <c r="C71" s="220"/>
      <c r="D71" s="220"/>
      <c r="E71" s="332"/>
      <c r="F71" s="277"/>
    </row>
    <row r="72" spans="1:6" s="99" customFormat="1" ht="38.25" x14ac:dyDescent="0.2">
      <c r="A72" s="236" t="s">
        <v>99</v>
      </c>
      <c r="B72" s="237" t="s">
        <v>365</v>
      </c>
      <c r="C72" s="215" t="s">
        <v>366</v>
      </c>
      <c r="D72" s="238">
        <v>1</v>
      </c>
      <c r="E72" s="328"/>
      <c r="F72" s="273">
        <f t="shared" ref="F72" si="3">D72*E72</f>
        <v>0</v>
      </c>
    </row>
    <row r="73" spans="1:6" x14ac:dyDescent="0.2">
      <c r="A73" s="213"/>
      <c r="B73" s="237"/>
      <c r="C73" s="238"/>
      <c r="D73" s="238"/>
      <c r="E73" s="328"/>
      <c r="F73" s="273"/>
    </row>
    <row r="74" spans="1:6" x14ac:dyDescent="0.2">
      <c r="A74" s="210" t="s">
        <v>116</v>
      </c>
      <c r="B74" s="239" t="s">
        <v>367</v>
      </c>
      <c r="C74" s="240" t="s">
        <v>366</v>
      </c>
      <c r="D74" s="212">
        <v>1</v>
      </c>
      <c r="E74" s="327"/>
      <c r="F74" s="272">
        <f t="shared" ref="F74" si="4">D74*E74</f>
        <v>0</v>
      </c>
    </row>
    <row r="75" spans="1:6" x14ac:dyDescent="0.2">
      <c r="A75" s="219"/>
      <c r="B75" s="241"/>
      <c r="C75" s="228"/>
      <c r="D75" s="228"/>
      <c r="E75" s="332"/>
      <c r="F75" s="277"/>
    </row>
    <row r="76" spans="1:6" ht="25.5" x14ac:dyDescent="0.2">
      <c r="A76" s="213" t="s">
        <v>130</v>
      </c>
      <c r="B76" s="242" t="s">
        <v>368</v>
      </c>
      <c r="C76" s="215" t="s">
        <v>366</v>
      </c>
      <c r="D76" s="238">
        <v>1</v>
      </c>
      <c r="E76" s="328"/>
      <c r="F76" s="273">
        <f t="shared" ref="F76" si="5">D76*E76</f>
        <v>0</v>
      </c>
    </row>
    <row r="77" spans="1:6" x14ac:dyDescent="0.2">
      <c r="A77" s="213"/>
      <c r="B77" s="214"/>
      <c r="C77" s="238"/>
      <c r="D77" s="238"/>
      <c r="E77" s="328"/>
      <c r="F77" s="273"/>
    </row>
    <row r="78" spans="1:6" ht="38.25" x14ac:dyDescent="0.2">
      <c r="A78" s="243" t="s">
        <v>135</v>
      </c>
      <c r="B78" s="244" t="s">
        <v>369</v>
      </c>
      <c r="C78" s="245" t="s">
        <v>366</v>
      </c>
      <c r="D78" s="246">
        <v>1</v>
      </c>
      <c r="E78" s="336"/>
      <c r="F78" s="281">
        <f t="shared" ref="F78" si="6">D78*E78</f>
        <v>0</v>
      </c>
    </row>
    <row r="79" spans="1:6" x14ac:dyDescent="0.2">
      <c r="A79" s="213"/>
      <c r="B79" s="237"/>
      <c r="C79" s="238"/>
      <c r="D79" s="238"/>
      <c r="E79" s="328"/>
      <c r="F79" s="273"/>
    </row>
    <row r="80" spans="1:6" ht="25.5" x14ac:dyDescent="0.2">
      <c r="A80" s="210" t="s">
        <v>144</v>
      </c>
      <c r="B80" s="247" t="s">
        <v>370</v>
      </c>
      <c r="C80" s="240" t="s">
        <v>366</v>
      </c>
      <c r="D80" s="212">
        <v>1</v>
      </c>
      <c r="E80" s="327"/>
      <c r="F80" s="272">
        <f t="shared" ref="F80" si="7">D80*E80</f>
        <v>0</v>
      </c>
    </row>
    <row r="81" spans="1:6" x14ac:dyDescent="0.2">
      <c r="A81" s="219"/>
      <c r="B81" s="248"/>
      <c r="C81" s="221"/>
      <c r="D81" s="228"/>
      <c r="E81" s="332"/>
      <c r="F81" s="277"/>
    </row>
    <row r="82" spans="1:6" x14ac:dyDescent="0.2">
      <c r="A82" s="213" t="s">
        <v>371</v>
      </c>
      <c r="B82" s="242" t="s">
        <v>372</v>
      </c>
      <c r="C82" s="215" t="s">
        <v>366</v>
      </c>
      <c r="D82" s="238">
        <v>1</v>
      </c>
      <c r="E82" s="328"/>
      <c r="F82" s="273">
        <f t="shared" ref="F82" si="8">D82*E82</f>
        <v>0</v>
      </c>
    </row>
    <row r="83" spans="1:6" x14ac:dyDescent="0.2">
      <c r="A83" s="213"/>
      <c r="B83" s="249"/>
      <c r="C83" s="215"/>
      <c r="D83" s="238"/>
      <c r="E83" s="328"/>
      <c r="F83" s="273"/>
    </row>
    <row r="84" spans="1:6" x14ac:dyDescent="0.2">
      <c r="A84" s="210" t="s">
        <v>373</v>
      </c>
      <c r="B84" s="250" t="s">
        <v>374</v>
      </c>
      <c r="C84" s="240" t="s">
        <v>366</v>
      </c>
      <c r="D84" s="212">
        <v>1</v>
      </c>
      <c r="E84" s="327"/>
      <c r="F84" s="272">
        <f t="shared" ref="F84" si="9">D84*E84</f>
        <v>0</v>
      </c>
    </row>
    <row r="85" spans="1:6" x14ac:dyDescent="0.2">
      <c r="A85" s="219"/>
      <c r="B85" s="220"/>
      <c r="C85" s="220"/>
      <c r="D85" s="220"/>
      <c r="E85" s="332"/>
      <c r="F85" s="277"/>
    </row>
    <row r="86" spans="1:6" x14ac:dyDescent="0.2">
      <c r="A86" s="213"/>
      <c r="B86" s="223" t="s">
        <v>375</v>
      </c>
      <c r="C86" s="217"/>
      <c r="D86" s="217"/>
      <c r="E86" s="328"/>
      <c r="F86" s="273"/>
    </row>
    <row r="87" spans="1:6" ht="38.25" x14ac:dyDescent="0.2">
      <c r="A87" s="210" t="s">
        <v>376</v>
      </c>
      <c r="B87" s="251" t="s">
        <v>377</v>
      </c>
      <c r="C87" s="240" t="s">
        <v>366</v>
      </c>
      <c r="D87" s="212">
        <v>1</v>
      </c>
      <c r="E87" s="327"/>
      <c r="F87" s="272">
        <f t="shared" ref="F87" si="10">D87*E87</f>
        <v>0</v>
      </c>
    </row>
    <row r="88" spans="1:6" x14ac:dyDescent="0.2">
      <c r="A88" s="219"/>
      <c r="B88" s="220"/>
      <c r="C88" s="220"/>
      <c r="D88" s="220"/>
      <c r="E88" s="332"/>
      <c r="F88" s="277"/>
    </row>
    <row r="89" spans="1:6" s="48" customFormat="1" ht="15" x14ac:dyDescent="0.25">
      <c r="A89" s="213" t="s">
        <v>378</v>
      </c>
      <c r="B89" s="223" t="s">
        <v>379</v>
      </c>
      <c r="C89" s="217"/>
      <c r="D89" s="217"/>
      <c r="E89" s="328"/>
      <c r="F89" s="273"/>
    </row>
    <row r="90" spans="1:6" s="7" customFormat="1" ht="26.25" x14ac:dyDescent="0.25">
      <c r="A90" s="213"/>
      <c r="B90" s="214" t="s">
        <v>380</v>
      </c>
      <c r="C90" s="215" t="s">
        <v>16</v>
      </c>
      <c r="D90" s="238">
        <v>1</v>
      </c>
      <c r="E90" s="328"/>
      <c r="F90" s="273">
        <f t="shared" ref="F90" si="11">D90*E90</f>
        <v>0</v>
      </c>
    </row>
    <row r="91" spans="1:6" s="60" customFormat="1" ht="166.5" x14ac:dyDescent="0.25">
      <c r="A91" s="213"/>
      <c r="B91" s="214" t="s">
        <v>381</v>
      </c>
      <c r="C91" s="238"/>
      <c r="D91" s="238"/>
      <c r="E91" s="328"/>
      <c r="F91" s="273"/>
    </row>
    <row r="92" spans="1:6" s="48" customFormat="1" ht="15" x14ac:dyDescent="0.25">
      <c r="A92" s="213"/>
      <c r="B92" s="217"/>
      <c r="C92" s="238"/>
      <c r="D92" s="238"/>
      <c r="E92" s="328"/>
      <c r="F92" s="273"/>
    </row>
    <row r="93" spans="1:6" s="48" customFormat="1" ht="15" x14ac:dyDescent="0.25">
      <c r="A93" s="360" t="s">
        <v>382</v>
      </c>
      <c r="B93" s="361"/>
      <c r="C93" s="361"/>
      <c r="D93" s="361"/>
      <c r="E93" s="362"/>
      <c r="F93" s="282">
        <f>SUM(F4:F92)</f>
        <v>0</v>
      </c>
    </row>
    <row r="94" spans="1:6" x14ac:dyDescent="0.2">
      <c r="F94" s="283"/>
    </row>
    <row r="95" spans="1:6" x14ac:dyDescent="0.2">
      <c r="B95" s="55" t="s">
        <v>150</v>
      </c>
      <c r="C95" s="56"/>
      <c r="D95" s="57"/>
      <c r="E95" s="58"/>
      <c r="F95" s="269">
        <f>F93*0.25</f>
        <v>0</v>
      </c>
    </row>
    <row r="96" spans="1:6" x14ac:dyDescent="0.2">
      <c r="B96" s="61"/>
      <c r="C96" s="35"/>
      <c r="D96" s="62"/>
      <c r="E96" s="63"/>
      <c r="F96" s="271"/>
    </row>
    <row r="97" spans="2:6" x14ac:dyDescent="0.2">
      <c r="B97" s="55" t="s">
        <v>151</v>
      </c>
      <c r="C97" s="56"/>
      <c r="D97" s="65"/>
      <c r="E97" s="66"/>
      <c r="F97" s="269">
        <f>F93+F95</f>
        <v>0</v>
      </c>
    </row>
  </sheetData>
  <sheetProtection algorithmName="SHA-512" hashValue="9w03j3adj6sixctZKbjVMMFs/Go0FHRsw61TJy253h92QTEY1gA4G1lNDhEpc40Vlq9zike4E+TyYtfhCap+7g==" saltValue="Hmhp9ph/2LApMQX123UGKA==" spinCount="100000" sheet="1" objects="1" scenarios="1"/>
  <mergeCells count="1">
    <mergeCell ref="A93:E9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D7" sqref="D7"/>
    </sheetView>
  </sheetViews>
  <sheetFormatPr defaultRowHeight="15" x14ac:dyDescent="0.25"/>
  <cols>
    <col min="1" max="1" width="4.7109375" customWidth="1"/>
    <col min="2" max="2" width="40.7109375" customWidth="1"/>
    <col min="3" max="3" width="6.7109375" customWidth="1"/>
    <col min="4" max="4" width="8.7109375" customWidth="1"/>
    <col min="5" max="5" width="10.7109375" customWidth="1"/>
    <col min="6" max="6" width="15.7109375" customWidth="1"/>
  </cols>
  <sheetData>
    <row r="1" spans="1:6" ht="30.75" customHeight="1" x14ac:dyDescent="0.25">
      <c r="A1" s="1" t="s">
        <v>312</v>
      </c>
      <c r="B1" s="359" t="s">
        <v>386</v>
      </c>
      <c r="C1" s="359"/>
      <c r="D1" s="359"/>
      <c r="E1" s="359"/>
      <c r="F1" s="359"/>
    </row>
    <row r="2" spans="1:6" x14ac:dyDescent="0.25">
      <c r="A2" s="8"/>
      <c r="B2" s="2"/>
      <c r="C2" s="24"/>
      <c r="D2" s="127"/>
      <c r="E2" s="92"/>
      <c r="F2" s="128"/>
    </row>
    <row r="3" spans="1:6" ht="25.5" x14ac:dyDescent="0.25">
      <c r="A3" s="9" t="s">
        <v>250</v>
      </c>
      <c r="B3" s="10" t="s">
        <v>1</v>
      </c>
      <c r="C3" s="11" t="s">
        <v>2</v>
      </c>
      <c r="D3" s="12" t="s">
        <v>3</v>
      </c>
      <c r="E3" s="13" t="s">
        <v>4</v>
      </c>
      <c r="F3" s="14" t="s">
        <v>5</v>
      </c>
    </row>
    <row r="4" spans="1:6" x14ac:dyDescent="0.25">
      <c r="A4" s="8"/>
      <c r="B4" s="2"/>
      <c r="C4" s="24"/>
      <c r="D4" s="127"/>
      <c r="E4" s="92"/>
      <c r="F4" s="128"/>
    </row>
    <row r="5" spans="1:6" x14ac:dyDescent="0.25">
      <c r="A5" s="38" t="s">
        <v>6</v>
      </c>
      <c r="B5" s="10" t="s">
        <v>251</v>
      </c>
      <c r="C5" s="10"/>
      <c r="D5" s="10"/>
      <c r="E5" s="10"/>
      <c r="F5" s="40"/>
    </row>
    <row r="6" spans="1:6" x14ac:dyDescent="0.25">
      <c r="A6" s="8"/>
      <c r="B6" s="2"/>
      <c r="C6" s="24"/>
      <c r="D6" s="127"/>
      <c r="E6" s="92"/>
      <c r="F6" s="263"/>
    </row>
    <row r="7" spans="1:6" ht="89.25" x14ac:dyDescent="0.25">
      <c r="A7" s="147" t="s">
        <v>8</v>
      </c>
      <c r="B7" s="2" t="s">
        <v>252</v>
      </c>
      <c r="C7" s="24" t="s">
        <v>253</v>
      </c>
      <c r="D7" s="127">
        <v>19</v>
      </c>
      <c r="E7" s="337"/>
      <c r="F7" s="260">
        <f>D7*E7</f>
        <v>0</v>
      </c>
    </row>
    <row r="8" spans="1:6" ht="76.5" x14ac:dyDescent="0.25">
      <c r="A8" s="147" t="s">
        <v>11</v>
      </c>
      <c r="B8" s="2" t="s">
        <v>254</v>
      </c>
      <c r="C8" s="24" t="s">
        <v>253</v>
      </c>
      <c r="D8" s="127">
        <v>5.7</v>
      </c>
      <c r="E8" s="337"/>
      <c r="F8" s="260">
        <f t="shared" ref="F8:F9" si="0">D8*E8</f>
        <v>0</v>
      </c>
    </row>
    <row r="9" spans="1:6" ht="38.25" x14ac:dyDescent="0.25">
      <c r="A9" s="147" t="s">
        <v>13</v>
      </c>
      <c r="B9" s="2" t="s">
        <v>255</v>
      </c>
      <c r="C9" s="24" t="s">
        <v>253</v>
      </c>
      <c r="D9" s="127">
        <v>2</v>
      </c>
      <c r="E9" s="337"/>
      <c r="F9" s="260">
        <f t="shared" si="0"/>
        <v>0</v>
      </c>
    </row>
    <row r="10" spans="1:6" x14ac:dyDescent="0.25">
      <c r="A10" s="8"/>
      <c r="B10" s="2"/>
      <c r="C10" s="24"/>
      <c r="D10" s="127"/>
      <c r="E10" s="337"/>
      <c r="F10" s="263"/>
    </row>
    <row r="11" spans="1:6" x14ac:dyDescent="0.25">
      <c r="A11" s="38" t="s">
        <v>6</v>
      </c>
      <c r="B11" s="10" t="s">
        <v>314</v>
      </c>
      <c r="C11" s="10"/>
      <c r="D11" s="10"/>
      <c r="E11" s="312"/>
      <c r="F11" s="264">
        <f>SUM(F7:F9)</f>
        <v>0</v>
      </c>
    </row>
    <row r="12" spans="1:6" x14ac:dyDescent="0.25">
      <c r="A12" s="8"/>
      <c r="B12" s="2"/>
      <c r="C12" s="24"/>
      <c r="D12" s="127"/>
      <c r="E12" s="337"/>
      <c r="F12" s="263"/>
    </row>
    <row r="13" spans="1:6" x14ac:dyDescent="0.25">
      <c r="A13" s="8"/>
      <c r="B13" s="2"/>
      <c r="C13" s="24"/>
      <c r="D13" s="127"/>
      <c r="E13" s="337"/>
      <c r="F13" s="263"/>
    </row>
    <row r="14" spans="1:6" x14ac:dyDescent="0.25">
      <c r="A14" s="38" t="s">
        <v>36</v>
      </c>
      <c r="B14" s="10" t="s">
        <v>256</v>
      </c>
      <c r="C14" s="10"/>
      <c r="D14" s="10"/>
      <c r="E14" s="312"/>
      <c r="F14" s="264"/>
    </row>
    <row r="15" spans="1:6" x14ac:dyDescent="0.25">
      <c r="A15" s="8"/>
      <c r="B15" s="2"/>
      <c r="C15" s="24"/>
      <c r="D15" s="127"/>
      <c r="E15" s="337"/>
      <c r="F15" s="263"/>
    </row>
    <row r="16" spans="1:6" ht="38.25" x14ac:dyDescent="0.25">
      <c r="A16" s="147" t="s">
        <v>38</v>
      </c>
      <c r="B16" s="2" t="s">
        <v>257</v>
      </c>
      <c r="C16" s="24" t="s">
        <v>10</v>
      </c>
      <c r="D16" s="127">
        <v>14.2</v>
      </c>
      <c r="E16" s="337"/>
      <c r="F16" s="260">
        <f t="shared" ref="F16:F41" si="1">D16*E16</f>
        <v>0</v>
      </c>
    </row>
    <row r="17" spans="1:6" ht="51" x14ac:dyDescent="0.25">
      <c r="A17" s="147" t="s">
        <v>40</v>
      </c>
      <c r="B17" s="2" t="s">
        <v>258</v>
      </c>
      <c r="C17" s="24"/>
      <c r="D17" s="127"/>
      <c r="E17" s="337"/>
      <c r="F17" s="260"/>
    </row>
    <row r="18" spans="1:6" x14ac:dyDescent="0.25">
      <c r="A18" s="147"/>
      <c r="B18" s="2" t="s">
        <v>259</v>
      </c>
      <c r="C18" s="24" t="s">
        <v>253</v>
      </c>
      <c r="D18" s="127">
        <v>2.5</v>
      </c>
      <c r="E18" s="337"/>
      <c r="F18" s="260">
        <f t="shared" si="1"/>
        <v>0</v>
      </c>
    </row>
    <row r="19" spans="1:6" x14ac:dyDescent="0.25">
      <c r="A19" s="147"/>
      <c r="B19" s="2" t="s">
        <v>260</v>
      </c>
      <c r="C19" s="24" t="s">
        <v>10</v>
      </c>
      <c r="D19" s="127">
        <v>10.8</v>
      </c>
      <c r="E19" s="337"/>
      <c r="F19" s="260">
        <f t="shared" si="1"/>
        <v>0</v>
      </c>
    </row>
    <row r="20" spans="1:6" ht="38.25" x14ac:dyDescent="0.25">
      <c r="A20" s="147" t="s">
        <v>42</v>
      </c>
      <c r="B20" s="2" t="s">
        <v>261</v>
      </c>
      <c r="C20" s="24"/>
      <c r="D20" s="127"/>
      <c r="E20" s="337"/>
      <c r="F20" s="260"/>
    </row>
    <row r="21" spans="1:6" x14ac:dyDescent="0.25">
      <c r="A21" s="147"/>
      <c r="B21" s="2" t="s">
        <v>259</v>
      </c>
      <c r="C21" s="24" t="s">
        <v>253</v>
      </c>
      <c r="D21" s="127">
        <v>1.5</v>
      </c>
      <c r="E21" s="337"/>
      <c r="F21" s="260">
        <f t="shared" si="1"/>
        <v>0</v>
      </c>
    </row>
    <row r="22" spans="1:6" x14ac:dyDescent="0.25">
      <c r="A22" s="147"/>
      <c r="B22" s="2" t="s">
        <v>260</v>
      </c>
      <c r="C22" s="24" t="s">
        <v>10</v>
      </c>
      <c r="D22" s="127">
        <v>10.8</v>
      </c>
      <c r="E22" s="337"/>
      <c r="F22" s="260">
        <f t="shared" si="1"/>
        <v>0</v>
      </c>
    </row>
    <row r="23" spans="1:6" ht="25.5" x14ac:dyDescent="0.25">
      <c r="A23" s="147" t="s">
        <v>44</v>
      </c>
      <c r="B23" s="2" t="s">
        <v>262</v>
      </c>
      <c r="C23" s="28"/>
      <c r="D23" s="129"/>
      <c r="E23" s="317"/>
      <c r="F23" s="260"/>
    </row>
    <row r="24" spans="1:6" x14ac:dyDescent="0.25">
      <c r="A24" s="148"/>
      <c r="B24" s="27" t="s">
        <v>259</v>
      </c>
      <c r="C24" s="28" t="s">
        <v>253</v>
      </c>
      <c r="D24" s="129">
        <v>1.3</v>
      </c>
      <c r="E24" s="317"/>
      <c r="F24" s="260">
        <f t="shared" si="1"/>
        <v>0</v>
      </c>
    </row>
    <row r="25" spans="1:6" x14ac:dyDescent="0.25">
      <c r="A25" s="148"/>
      <c r="B25" s="27" t="s">
        <v>260</v>
      </c>
      <c r="C25" s="28" t="s">
        <v>10</v>
      </c>
      <c r="D25" s="129">
        <v>2.9</v>
      </c>
      <c r="E25" s="317"/>
      <c r="F25" s="260">
        <f t="shared" si="1"/>
        <v>0</v>
      </c>
    </row>
    <row r="26" spans="1:6" ht="38.25" x14ac:dyDescent="0.25">
      <c r="A26" s="147" t="s">
        <v>263</v>
      </c>
      <c r="B26" s="2" t="s">
        <v>264</v>
      </c>
      <c r="C26" s="28"/>
      <c r="D26" s="129"/>
      <c r="E26" s="317"/>
      <c r="F26" s="260"/>
    </row>
    <row r="27" spans="1:6" x14ac:dyDescent="0.25">
      <c r="A27" s="148"/>
      <c r="B27" s="27" t="s">
        <v>259</v>
      </c>
      <c r="C27" s="28" t="s">
        <v>253</v>
      </c>
      <c r="D27" s="129">
        <v>1.4</v>
      </c>
      <c r="E27" s="317"/>
      <c r="F27" s="260">
        <f t="shared" si="1"/>
        <v>0</v>
      </c>
    </row>
    <row r="28" spans="1:6" x14ac:dyDescent="0.25">
      <c r="A28" s="148"/>
      <c r="B28" s="27" t="s">
        <v>260</v>
      </c>
      <c r="C28" s="28" t="s">
        <v>10</v>
      </c>
      <c r="D28" s="129">
        <v>14.6</v>
      </c>
      <c r="E28" s="317"/>
      <c r="F28" s="260">
        <f t="shared" si="1"/>
        <v>0</v>
      </c>
    </row>
    <row r="29" spans="1:6" ht="25.5" x14ac:dyDescent="0.25">
      <c r="A29" s="147" t="s">
        <v>265</v>
      </c>
      <c r="B29" s="2" t="s">
        <v>266</v>
      </c>
      <c r="C29" s="28"/>
      <c r="D29" s="129"/>
      <c r="E29" s="317"/>
      <c r="F29" s="260"/>
    </row>
    <row r="30" spans="1:6" x14ac:dyDescent="0.25">
      <c r="A30" s="148"/>
      <c r="B30" s="27" t="s">
        <v>259</v>
      </c>
      <c r="C30" s="28" t="s">
        <v>253</v>
      </c>
      <c r="D30" s="129">
        <v>0.3</v>
      </c>
      <c r="E30" s="317"/>
      <c r="F30" s="260">
        <f t="shared" si="1"/>
        <v>0</v>
      </c>
    </row>
    <row r="31" spans="1:6" x14ac:dyDescent="0.25">
      <c r="A31" s="148"/>
      <c r="B31" s="27" t="s">
        <v>260</v>
      </c>
      <c r="C31" s="28" t="s">
        <v>10</v>
      </c>
      <c r="D31" s="129">
        <v>2.9</v>
      </c>
      <c r="E31" s="317"/>
      <c r="F31" s="260">
        <f t="shared" si="1"/>
        <v>0</v>
      </c>
    </row>
    <row r="32" spans="1:6" ht="25.5" x14ac:dyDescent="0.25">
      <c r="A32" s="147" t="s">
        <v>267</v>
      </c>
      <c r="B32" s="2" t="s">
        <v>268</v>
      </c>
      <c r="C32" s="28"/>
      <c r="D32" s="129"/>
      <c r="E32" s="317"/>
      <c r="F32" s="260"/>
    </row>
    <row r="33" spans="1:6" x14ac:dyDescent="0.25">
      <c r="A33" s="148"/>
      <c r="B33" s="27" t="s">
        <v>259</v>
      </c>
      <c r="C33" s="28" t="s">
        <v>253</v>
      </c>
      <c r="D33" s="129">
        <v>2.2999999999999998</v>
      </c>
      <c r="E33" s="317"/>
      <c r="F33" s="260">
        <f t="shared" si="1"/>
        <v>0</v>
      </c>
    </row>
    <row r="34" spans="1:6" x14ac:dyDescent="0.25">
      <c r="A34" s="148"/>
      <c r="B34" s="27" t="s">
        <v>260</v>
      </c>
      <c r="C34" s="28" t="s">
        <v>10</v>
      </c>
      <c r="D34" s="129">
        <v>12.8</v>
      </c>
      <c r="E34" s="317"/>
      <c r="F34" s="260">
        <f t="shared" si="1"/>
        <v>0</v>
      </c>
    </row>
    <row r="35" spans="1:6" ht="25.5" x14ac:dyDescent="0.25">
      <c r="A35" s="147" t="s">
        <v>269</v>
      </c>
      <c r="B35" s="2" t="s">
        <v>270</v>
      </c>
      <c r="C35" s="28"/>
      <c r="D35" s="129"/>
      <c r="E35" s="317"/>
      <c r="F35" s="260"/>
    </row>
    <row r="36" spans="1:6" x14ac:dyDescent="0.25">
      <c r="A36" s="148"/>
      <c r="B36" s="27" t="s">
        <v>259</v>
      </c>
      <c r="C36" s="28" t="s">
        <v>253</v>
      </c>
      <c r="D36" s="129">
        <v>1.0900000000000001</v>
      </c>
      <c r="E36" s="317"/>
      <c r="F36" s="260">
        <f t="shared" si="1"/>
        <v>0</v>
      </c>
    </row>
    <row r="37" spans="1:6" x14ac:dyDescent="0.25">
      <c r="A37" s="148"/>
      <c r="B37" s="27" t="s">
        <v>260</v>
      </c>
      <c r="C37" s="28" t="s">
        <v>10</v>
      </c>
      <c r="D37" s="129">
        <v>10.9</v>
      </c>
      <c r="E37" s="317"/>
      <c r="F37" s="260">
        <f t="shared" si="1"/>
        <v>0</v>
      </c>
    </row>
    <row r="38" spans="1:6" ht="38.25" x14ac:dyDescent="0.25">
      <c r="A38" s="147" t="s">
        <v>269</v>
      </c>
      <c r="B38" s="2" t="s">
        <v>271</v>
      </c>
      <c r="C38" s="28"/>
      <c r="D38" s="129"/>
      <c r="E38" s="317"/>
      <c r="F38" s="260"/>
    </row>
    <row r="39" spans="1:6" x14ac:dyDescent="0.25">
      <c r="A39" s="148"/>
      <c r="B39" s="27" t="s">
        <v>259</v>
      </c>
      <c r="C39" s="28" t="s">
        <v>253</v>
      </c>
      <c r="D39" s="129">
        <v>0.7</v>
      </c>
      <c r="E39" s="317"/>
      <c r="F39" s="260">
        <f t="shared" si="1"/>
        <v>0</v>
      </c>
    </row>
    <row r="40" spans="1:6" ht="51" x14ac:dyDescent="0.25">
      <c r="A40" s="147" t="s">
        <v>272</v>
      </c>
      <c r="B40" s="2" t="s">
        <v>273</v>
      </c>
      <c r="C40" s="28"/>
      <c r="D40" s="129"/>
      <c r="E40" s="317"/>
      <c r="F40" s="260"/>
    </row>
    <row r="41" spans="1:6" x14ac:dyDescent="0.25">
      <c r="A41" s="26"/>
      <c r="B41" s="27" t="s">
        <v>274</v>
      </c>
      <c r="C41" s="28" t="s">
        <v>275</v>
      </c>
      <c r="D41" s="129">
        <v>519</v>
      </c>
      <c r="E41" s="317"/>
      <c r="F41" s="260">
        <f t="shared" si="1"/>
        <v>0</v>
      </c>
    </row>
    <row r="42" spans="1:6" x14ac:dyDescent="0.25">
      <c r="A42" s="26"/>
      <c r="B42" s="27"/>
      <c r="C42" s="28"/>
      <c r="D42" s="129"/>
      <c r="E42" s="317"/>
      <c r="F42" s="260"/>
    </row>
    <row r="43" spans="1:6" x14ac:dyDescent="0.25">
      <c r="A43" s="29" t="s">
        <v>36</v>
      </c>
      <c r="B43" s="363" t="s">
        <v>315</v>
      </c>
      <c r="C43" s="363"/>
      <c r="D43" s="150"/>
      <c r="E43" s="338"/>
      <c r="F43" s="265">
        <f>SUM(F16:F42)</f>
        <v>0</v>
      </c>
    </row>
    <row r="44" spans="1:6" x14ac:dyDescent="0.25">
      <c r="A44" s="8"/>
      <c r="B44" s="2"/>
      <c r="C44" s="24"/>
      <c r="D44" s="127"/>
      <c r="E44" s="337"/>
      <c r="F44" s="263"/>
    </row>
    <row r="45" spans="1:6" x14ac:dyDescent="0.25">
      <c r="A45" s="29" t="s">
        <v>47</v>
      </c>
      <c r="B45" s="30" t="s">
        <v>136</v>
      </c>
      <c r="C45" s="149"/>
      <c r="D45" s="150"/>
      <c r="E45" s="338"/>
      <c r="F45" s="266"/>
    </row>
    <row r="46" spans="1:6" x14ac:dyDescent="0.25">
      <c r="A46" s="8"/>
      <c r="B46" s="2"/>
      <c r="C46" s="24"/>
      <c r="D46" s="127"/>
      <c r="E46" s="337"/>
      <c r="F46" s="263"/>
    </row>
    <row r="47" spans="1:6" ht="153" x14ac:dyDescent="0.25">
      <c r="A47" s="147" t="s">
        <v>49</v>
      </c>
      <c r="B47" s="2" t="s">
        <v>276</v>
      </c>
      <c r="C47" s="130" t="s">
        <v>253</v>
      </c>
      <c r="D47" s="131">
        <v>11.1</v>
      </c>
      <c r="E47" s="339"/>
      <c r="F47" s="260">
        <f t="shared" ref="F47:F50" si="2">D47*E47</f>
        <v>0</v>
      </c>
    </row>
    <row r="48" spans="1:6" ht="63.75" x14ac:dyDescent="0.25">
      <c r="A48" s="147" t="s">
        <v>52</v>
      </c>
      <c r="B48" s="90" t="s">
        <v>277</v>
      </c>
      <c r="C48" s="130" t="s">
        <v>10</v>
      </c>
      <c r="D48" s="131">
        <v>48</v>
      </c>
      <c r="E48" s="339"/>
      <c r="F48" s="260">
        <f t="shared" si="2"/>
        <v>0</v>
      </c>
    </row>
    <row r="49" spans="1:6" ht="63.75" x14ac:dyDescent="0.25">
      <c r="A49" s="147" t="s">
        <v>55</v>
      </c>
      <c r="B49" s="90" t="s">
        <v>278</v>
      </c>
      <c r="C49" s="130" t="s">
        <v>10</v>
      </c>
      <c r="D49" s="131">
        <v>58</v>
      </c>
      <c r="E49" s="339"/>
      <c r="F49" s="260">
        <f t="shared" si="2"/>
        <v>0</v>
      </c>
    </row>
    <row r="50" spans="1:6" ht="51" x14ac:dyDescent="0.25">
      <c r="A50" s="147" t="s">
        <v>58</v>
      </c>
      <c r="B50" s="90" t="s">
        <v>279</v>
      </c>
      <c r="C50" s="130" t="s">
        <v>10</v>
      </c>
      <c r="D50" s="131">
        <v>9.5</v>
      </c>
      <c r="E50" s="339"/>
      <c r="F50" s="260">
        <f t="shared" si="2"/>
        <v>0</v>
      </c>
    </row>
    <row r="51" spans="1:6" x14ac:dyDescent="0.25">
      <c r="A51" s="8"/>
      <c r="B51" s="90"/>
      <c r="C51" s="130"/>
      <c r="D51" s="131"/>
      <c r="E51" s="339"/>
      <c r="F51" s="263"/>
    </row>
    <row r="52" spans="1:6" x14ac:dyDescent="0.25">
      <c r="A52" s="29" t="s">
        <v>47</v>
      </c>
      <c r="B52" s="30" t="s">
        <v>143</v>
      </c>
      <c r="C52" s="149"/>
      <c r="D52" s="150"/>
      <c r="E52" s="338"/>
      <c r="F52" s="265">
        <f>SUM(F47:F50)</f>
        <v>0</v>
      </c>
    </row>
    <row r="53" spans="1:6" x14ac:dyDescent="0.25">
      <c r="A53" s="33"/>
      <c r="B53" s="34"/>
      <c r="C53" s="130"/>
      <c r="D53" s="131"/>
      <c r="E53" s="339"/>
      <c r="F53" s="267"/>
    </row>
    <row r="54" spans="1:6" x14ac:dyDescent="0.25">
      <c r="A54" s="29" t="s">
        <v>67</v>
      </c>
      <c r="B54" s="30" t="s">
        <v>280</v>
      </c>
      <c r="C54" s="149"/>
      <c r="D54" s="150"/>
      <c r="E54" s="338"/>
      <c r="F54" s="266"/>
    </row>
    <row r="55" spans="1:6" x14ac:dyDescent="0.25">
      <c r="A55" s="33"/>
      <c r="B55" s="34"/>
      <c r="C55" s="130"/>
      <c r="D55" s="131"/>
      <c r="E55" s="339"/>
      <c r="F55" s="267"/>
    </row>
    <row r="56" spans="1:6" ht="165.75" x14ac:dyDescent="0.25">
      <c r="A56" s="156" t="s">
        <v>69</v>
      </c>
      <c r="B56" s="90" t="s">
        <v>281</v>
      </c>
      <c r="C56" s="130" t="s">
        <v>10</v>
      </c>
      <c r="D56" s="131">
        <v>11</v>
      </c>
      <c r="E56" s="339"/>
      <c r="F56" s="260">
        <f t="shared" ref="F56:F58" si="3">D56*E56</f>
        <v>0</v>
      </c>
    </row>
    <row r="57" spans="1:6" ht="267.75" x14ac:dyDescent="0.25">
      <c r="A57" s="156" t="s">
        <v>79</v>
      </c>
      <c r="B57" s="90" t="s">
        <v>282</v>
      </c>
      <c r="C57" s="130" t="s">
        <v>10</v>
      </c>
      <c r="D57" s="131">
        <v>15</v>
      </c>
      <c r="E57" s="339"/>
      <c r="F57" s="260">
        <f t="shared" si="3"/>
        <v>0</v>
      </c>
    </row>
    <row r="58" spans="1:6" ht="63.75" x14ac:dyDescent="0.25">
      <c r="A58" s="156" t="s">
        <v>283</v>
      </c>
      <c r="B58" s="90" t="s">
        <v>284</v>
      </c>
      <c r="C58" s="130" t="s">
        <v>16</v>
      </c>
      <c r="D58" s="131">
        <v>1</v>
      </c>
      <c r="E58" s="339"/>
      <c r="F58" s="260">
        <f t="shared" si="3"/>
        <v>0</v>
      </c>
    </row>
    <row r="59" spans="1:6" x14ac:dyDescent="0.25">
      <c r="A59" s="33"/>
      <c r="B59" s="90"/>
      <c r="C59" s="130"/>
      <c r="D59" s="131"/>
      <c r="E59" s="339"/>
      <c r="F59" s="267"/>
    </row>
    <row r="60" spans="1:6" x14ac:dyDescent="0.25">
      <c r="A60" s="29" t="s">
        <v>67</v>
      </c>
      <c r="B60" s="30" t="s">
        <v>129</v>
      </c>
      <c r="C60" s="149"/>
      <c r="D60" s="150"/>
      <c r="E60" s="338"/>
      <c r="F60" s="265">
        <f>SUM(F56:F58)</f>
        <v>0</v>
      </c>
    </row>
    <row r="61" spans="1:6" x14ac:dyDescent="0.25">
      <c r="A61" s="8"/>
      <c r="B61" s="2"/>
      <c r="C61" s="24"/>
      <c r="D61" s="127"/>
      <c r="E61" s="337"/>
      <c r="F61" s="128"/>
    </row>
    <row r="62" spans="1:6" x14ac:dyDescent="0.25">
      <c r="A62" s="29" t="s">
        <v>82</v>
      </c>
      <c r="B62" s="30" t="s">
        <v>285</v>
      </c>
      <c r="C62" s="149"/>
      <c r="D62" s="150"/>
      <c r="E62" s="338"/>
      <c r="F62" s="152"/>
    </row>
    <row r="63" spans="1:6" x14ac:dyDescent="0.25">
      <c r="A63" s="33"/>
      <c r="B63" s="34"/>
      <c r="C63" s="130"/>
      <c r="D63" s="131"/>
      <c r="E63" s="340"/>
      <c r="F63" s="134"/>
    </row>
    <row r="64" spans="1:6" ht="255" x14ac:dyDescent="0.25">
      <c r="A64" s="156" t="s">
        <v>84</v>
      </c>
      <c r="B64" s="61" t="s">
        <v>286</v>
      </c>
      <c r="C64" s="130" t="s">
        <v>16</v>
      </c>
      <c r="D64" s="131">
        <v>1</v>
      </c>
      <c r="E64" s="339"/>
      <c r="F64" s="260">
        <f t="shared" ref="F64:F66" si="4">D64*E64</f>
        <v>0</v>
      </c>
    </row>
    <row r="65" spans="1:6" ht="89.25" x14ac:dyDescent="0.25">
      <c r="A65" s="156" t="s">
        <v>86</v>
      </c>
      <c r="B65" s="61" t="s">
        <v>287</v>
      </c>
      <c r="C65" s="130" t="s">
        <v>16</v>
      </c>
      <c r="D65" s="131">
        <v>1</v>
      </c>
      <c r="E65" s="339"/>
      <c r="F65" s="260">
        <f t="shared" si="4"/>
        <v>0</v>
      </c>
    </row>
    <row r="66" spans="1:6" ht="89.25" x14ac:dyDescent="0.25">
      <c r="A66" s="156" t="s">
        <v>88</v>
      </c>
      <c r="B66" s="61" t="s">
        <v>288</v>
      </c>
      <c r="C66" s="130" t="s">
        <v>16</v>
      </c>
      <c r="D66" s="131">
        <v>1</v>
      </c>
      <c r="E66" s="339"/>
      <c r="F66" s="260">
        <f t="shared" si="4"/>
        <v>0</v>
      </c>
    </row>
    <row r="67" spans="1:6" x14ac:dyDescent="0.25">
      <c r="A67" s="33"/>
      <c r="B67" s="34"/>
      <c r="C67" s="130"/>
      <c r="D67" s="131"/>
      <c r="E67" s="340"/>
      <c r="F67" s="262"/>
    </row>
    <row r="68" spans="1:6" x14ac:dyDescent="0.25">
      <c r="A68" s="29" t="s">
        <v>82</v>
      </c>
      <c r="B68" s="30" t="s">
        <v>316</v>
      </c>
      <c r="C68" s="149"/>
      <c r="D68" s="150"/>
      <c r="E68" s="338"/>
      <c r="F68" s="151">
        <f>SUM(F64:F66)</f>
        <v>0</v>
      </c>
    </row>
    <row r="69" spans="1:6" x14ac:dyDescent="0.25">
      <c r="A69" s="33"/>
      <c r="B69" s="34"/>
      <c r="C69" s="130"/>
      <c r="D69" s="131"/>
      <c r="E69" s="340"/>
      <c r="F69" s="134"/>
    </row>
    <row r="70" spans="1:6" x14ac:dyDescent="0.25">
      <c r="A70" s="29" t="s">
        <v>99</v>
      </c>
      <c r="B70" s="30" t="s">
        <v>48</v>
      </c>
      <c r="C70" s="149"/>
      <c r="D70" s="150"/>
      <c r="E70" s="338"/>
      <c r="F70" s="152"/>
    </row>
    <row r="71" spans="1:6" x14ac:dyDescent="0.25">
      <c r="A71" s="33"/>
      <c r="B71" s="34"/>
      <c r="C71" s="130"/>
      <c r="D71" s="131"/>
      <c r="E71" s="340"/>
      <c r="F71" s="134"/>
    </row>
    <row r="72" spans="1:6" ht="76.5" x14ac:dyDescent="0.25">
      <c r="A72" s="156" t="s">
        <v>101</v>
      </c>
      <c r="B72" s="90" t="s">
        <v>289</v>
      </c>
      <c r="C72" s="130" t="s">
        <v>51</v>
      </c>
      <c r="D72" s="135">
        <v>3.7</v>
      </c>
      <c r="E72" s="339"/>
      <c r="F72" s="260">
        <f t="shared" ref="F72:F73" si="5">D72*E72</f>
        <v>0</v>
      </c>
    </row>
    <row r="73" spans="1:6" ht="64.5" x14ac:dyDescent="0.25">
      <c r="A73" s="156" t="s">
        <v>103</v>
      </c>
      <c r="B73" s="136" t="s">
        <v>290</v>
      </c>
      <c r="C73" s="130" t="s">
        <v>51</v>
      </c>
      <c r="D73" s="135">
        <v>14.5</v>
      </c>
      <c r="E73" s="339"/>
      <c r="F73" s="260">
        <f t="shared" si="5"/>
        <v>0</v>
      </c>
    </row>
    <row r="74" spans="1:6" x14ac:dyDescent="0.25">
      <c r="A74" s="33"/>
      <c r="B74" s="136"/>
      <c r="C74" s="130"/>
      <c r="D74" s="135"/>
      <c r="E74" s="339"/>
      <c r="F74" s="132"/>
    </row>
    <row r="75" spans="1:6" x14ac:dyDescent="0.25">
      <c r="A75" s="29" t="s">
        <v>99</v>
      </c>
      <c r="B75" s="30" t="s">
        <v>66</v>
      </c>
      <c r="C75" s="149"/>
      <c r="D75" s="150"/>
      <c r="E75" s="338"/>
      <c r="F75" s="265">
        <f>SUM(F72:F73)</f>
        <v>0</v>
      </c>
    </row>
    <row r="76" spans="1:6" x14ac:dyDescent="0.25">
      <c r="A76" s="33"/>
      <c r="B76" s="34"/>
      <c r="C76" s="130"/>
      <c r="D76" s="131"/>
      <c r="E76" s="340"/>
      <c r="F76" s="268"/>
    </row>
    <row r="77" spans="1:6" x14ac:dyDescent="0.25">
      <c r="A77" s="155" t="s">
        <v>116</v>
      </c>
      <c r="B77" s="30" t="s">
        <v>291</v>
      </c>
      <c r="C77" s="30"/>
      <c r="D77" s="153"/>
      <c r="E77" s="341"/>
      <c r="F77" s="154"/>
    </row>
    <row r="78" spans="1:6" x14ac:dyDescent="0.25">
      <c r="A78" s="33"/>
      <c r="B78" s="34"/>
      <c r="C78" s="35"/>
      <c r="D78" s="133"/>
      <c r="E78" s="340"/>
      <c r="F78" s="137"/>
    </row>
    <row r="79" spans="1:6" ht="63.75" x14ac:dyDescent="0.25">
      <c r="A79" s="156" t="s">
        <v>118</v>
      </c>
      <c r="B79" s="90" t="s">
        <v>292</v>
      </c>
      <c r="C79" s="35" t="s">
        <v>10</v>
      </c>
      <c r="D79" s="99">
        <v>41</v>
      </c>
      <c r="E79" s="339"/>
      <c r="F79" s="261">
        <f>D79*E79</f>
        <v>0</v>
      </c>
    </row>
    <row r="80" spans="1:6" ht="63.75" x14ac:dyDescent="0.25">
      <c r="A80" s="156" t="s">
        <v>120</v>
      </c>
      <c r="B80" s="90" t="s">
        <v>293</v>
      </c>
      <c r="C80" s="35" t="s">
        <v>10</v>
      </c>
      <c r="D80" s="130">
        <v>12.4</v>
      </c>
      <c r="E80" s="339"/>
      <c r="F80" s="261">
        <f t="shared" ref="F80:F81" si="6">D80*E80</f>
        <v>0</v>
      </c>
    </row>
    <row r="81" spans="1:6" ht="63.75" x14ac:dyDescent="0.25">
      <c r="A81" s="156" t="s">
        <v>122</v>
      </c>
      <c r="B81" s="90" t="s">
        <v>294</v>
      </c>
      <c r="C81" s="35" t="s">
        <v>10</v>
      </c>
      <c r="D81" s="130">
        <v>55</v>
      </c>
      <c r="E81" s="339"/>
      <c r="F81" s="261">
        <f t="shared" si="6"/>
        <v>0</v>
      </c>
    </row>
    <row r="82" spans="1:6" x14ac:dyDescent="0.25">
      <c r="A82" s="33"/>
      <c r="B82" s="90"/>
      <c r="C82" s="35"/>
      <c r="D82" s="130"/>
      <c r="E82" s="339"/>
      <c r="F82" s="138"/>
    </row>
    <row r="83" spans="1:6" x14ac:dyDescent="0.25">
      <c r="A83" s="29" t="s">
        <v>116</v>
      </c>
      <c r="B83" s="30" t="s">
        <v>317</v>
      </c>
      <c r="C83" s="149"/>
      <c r="D83" s="150"/>
      <c r="E83" s="338"/>
      <c r="F83" s="265">
        <f>SUM(F79:F81)</f>
        <v>0</v>
      </c>
    </row>
    <row r="84" spans="1:6" x14ac:dyDescent="0.25">
      <c r="A84" s="8"/>
      <c r="B84" s="2"/>
      <c r="C84" s="24"/>
      <c r="D84" s="127"/>
      <c r="E84" s="337"/>
      <c r="F84" s="128"/>
    </row>
    <row r="85" spans="1:6" x14ac:dyDescent="0.25">
      <c r="E85" s="342"/>
    </row>
    <row r="86" spans="1:6" s="48" customFormat="1" x14ac:dyDescent="0.25">
      <c r="A86" s="33"/>
      <c r="B86" s="55" t="s">
        <v>149</v>
      </c>
      <c r="C86" s="56"/>
      <c r="D86" s="57"/>
      <c r="E86" s="316"/>
      <c r="F86" s="269">
        <f>F75+F68+F60+F52+F43+F11+F83</f>
        <v>0</v>
      </c>
    </row>
    <row r="87" spans="1:6" s="7" customFormat="1" x14ac:dyDescent="0.25">
      <c r="A87" s="8"/>
      <c r="B87" s="2"/>
      <c r="C87" s="3"/>
      <c r="D87" s="59"/>
      <c r="E87" s="317"/>
      <c r="F87" s="270"/>
    </row>
    <row r="88" spans="1:6" s="60" customFormat="1" x14ac:dyDescent="0.25">
      <c r="A88" s="33"/>
      <c r="B88" s="55" t="s">
        <v>150</v>
      </c>
      <c r="C88" s="56"/>
      <c r="D88" s="57"/>
      <c r="E88" s="316"/>
      <c r="F88" s="269">
        <f>F86*0.25</f>
        <v>0</v>
      </c>
    </row>
    <row r="89" spans="1:6" s="48" customFormat="1" x14ac:dyDescent="0.25">
      <c r="A89" s="33"/>
      <c r="B89" s="61"/>
      <c r="C89" s="35"/>
      <c r="D89" s="62"/>
      <c r="E89" s="318"/>
      <c r="F89" s="271"/>
    </row>
    <row r="90" spans="1:6" s="48" customFormat="1" x14ac:dyDescent="0.25">
      <c r="A90" s="33"/>
      <c r="B90" s="55" t="s">
        <v>151</v>
      </c>
      <c r="C90" s="56"/>
      <c r="D90" s="65"/>
      <c r="E90" s="319"/>
      <c r="F90" s="269">
        <f>F86+F88</f>
        <v>0</v>
      </c>
    </row>
  </sheetData>
  <sheetProtection algorithmName="SHA-512" hashValue="x6hgVw50oa5SMbLmA1SEhqUE2pYW3LCHfbg5bjtXPXlQ3z+dCPDcxstQ+9fRxSCECwBCSfe7kCMkPPbho1KjFw==" saltValue="jTN2VyeNHSOrll7+UnTXxA==" spinCount="100000" sheet="1" objects="1" scenarios="1"/>
  <mergeCells count="2">
    <mergeCell ref="B1:F1"/>
    <mergeCell ref="B43:C4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D22" sqref="D22:E22"/>
    </sheetView>
  </sheetViews>
  <sheetFormatPr defaultRowHeight="15" x14ac:dyDescent="0.25"/>
  <cols>
    <col min="1" max="1" width="4.7109375" style="139" customWidth="1"/>
    <col min="2" max="2" width="40.7109375" style="139" customWidth="1"/>
    <col min="3" max="3" width="6.7109375" style="139" customWidth="1"/>
    <col min="4" max="4" width="8.7109375" style="139" customWidth="1"/>
    <col min="5" max="5" width="10.7109375" style="139" customWidth="1"/>
    <col min="6" max="6" width="15.7109375" style="139" customWidth="1"/>
    <col min="7" max="7" width="9.140625" style="139"/>
    <col min="8" max="8" width="10.5703125" style="139" bestFit="1" customWidth="1"/>
    <col min="9" max="16384" width="9.140625" style="139"/>
  </cols>
  <sheetData>
    <row r="1" spans="1:6" s="142" customFormat="1" ht="15.75" x14ac:dyDescent="0.25">
      <c r="A1" s="142" t="s">
        <v>318</v>
      </c>
      <c r="B1" s="364" t="s">
        <v>310</v>
      </c>
      <c r="C1" s="364"/>
      <c r="D1" s="364"/>
      <c r="E1" s="364"/>
      <c r="F1" s="364"/>
    </row>
    <row r="2" spans="1:6" s="140" customFormat="1" ht="18.75" x14ac:dyDescent="0.2">
      <c r="A2" s="141"/>
      <c r="B2" s="141"/>
      <c r="C2" s="141"/>
      <c r="D2" s="141"/>
      <c r="E2" s="141"/>
      <c r="F2" s="141"/>
    </row>
    <row r="3" spans="1:6" x14ac:dyDescent="0.25">
      <c r="A3" s="365" t="s">
        <v>295</v>
      </c>
      <c r="B3" s="367" t="s">
        <v>296</v>
      </c>
      <c r="C3" s="368"/>
      <c r="D3" s="368"/>
      <c r="E3" s="368"/>
      <c r="F3" s="369"/>
    </row>
    <row r="4" spans="1:6" x14ac:dyDescent="0.25">
      <c r="A4" s="366"/>
      <c r="B4" s="370"/>
      <c r="C4" s="371"/>
      <c r="D4" s="371"/>
      <c r="E4" s="371"/>
      <c r="F4" s="372"/>
    </row>
    <row r="5" spans="1:6" s="48" customFormat="1" ht="38.25" x14ac:dyDescent="0.25">
      <c r="A5" s="252" t="s">
        <v>405</v>
      </c>
      <c r="B5" s="253" t="s">
        <v>406</v>
      </c>
      <c r="C5" s="254" t="s">
        <v>407</v>
      </c>
      <c r="D5" s="255" t="s">
        <v>408</v>
      </c>
      <c r="E5" s="254" t="s">
        <v>409</v>
      </c>
      <c r="F5" s="255" t="s">
        <v>410</v>
      </c>
    </row>
    <row r="6" spans="1:6" s="7" customFormat="1" ht="51.75" x14ac:dyDescent="0.25">
      <c r="A6" s="256">
        <v>1</v>
      </c>
      <c r="B6" s="257" t="s">
        <v>297</v>
      </c>
      <c r="C6" s="258" t="s">
        <v>16</v>
      </c>
      <c r="D6" s="259">
        <v>73</v>
      </c>
      <c r="E6" s="343"/>
      <c r="F6" s="299">
        <f>D6*E6</f>
        <v>0</v>
      </c>
    </row>
    <row r="7" spans="1:6" s="7" customFormat="1" ht="26.25" x14ac:dyDescent="0.25">
      <c r="A7" s="256"/>
      <c r="B7" s="345" t="s">
        <v>413</v>
      </c>
      <c r="C7" s="258"/>
      <c r="D7" s="259"/>
      <c r="E7" s="343"/>
      <c r="F7" s="299"/>
    </row>
    <row r="8" spans="1:6" s="60" customFormat="1" ht="51.75" x14ac:dyDescent="0.25">
      <c r="A8" s="256">
        <v>2</v>
      </c>
      <c r="B8" s="257" t="s">
        <v>411</v>
      </c>
      <c r="C8" s="258" t="s">
        <v>16</v>
      </c>
      <c r="D8" s="259">
        <v>304</v>
      </c>
      <c r="E8" s="343"/>
      <c r="F8" s="299">
        <f t="shared" ref="F8:F30" si="0">D8*E8</f>
        <v>0</v>
      </c>
    </row>
    <row r="9" spans="1:6" s="60" customFormat="1" ht="26.25" x14ac:dyDescent="0.25">
      <c r="A9" s="256"/>
      <c r="B9" s="345" t="s">
        <v>413</v>
      </c>
      <c r="C9" s="258"/>
      <c r="D9" s="259"/>
      <c r="E9" s="343"/>
      <c r="F9" s="299"/>
    </row>
    <row r="10" spans="1:6" s="48" customFormat="1" ht="51.75" x14ac:dyDescent="0.25">
      <c r="A10" s="256">
        <v>3</v>
      </c>
      <c r="B10" s="257" t="s">
        <v>298</v>
      </c>
      <c r="C10" s="258" t="s">
        <v>16</v>
      </c>
      <c r="D10" s="259">
        <v>158</v>
      </c>
      <c r="E10" s="343"/>
      <c r="F10" s="299">
        <f t="shared" si="0"/>
        <v>0</v>
      </c>
    </row>
    <row r="11" spans="1:6" s="48" customFormat="1" ht="26.25" x14ac:dyDescent="0.25">
      <c r="A11" s="256"/>
      <c r="B11" s="345" t="s">
        <v>413</v>
      </c>
      <c r="C11" s="258"/>
      <c r="D11" s="259"/>
      <c r="E11" s="343"/>
      <c r="F11" s="299"/>
    </row>
    <row r="12" spans="1:6" s="48" customFormat="1" ht="51.75" x14ac:dyDescent="0.25">
      <c r="A12" s="256">
        <v>4</v>
      </c>
      <c r="B12" s="257" t="s">
        <v>299</v>
      </c>
      <c r="C12" s="258" t="s">
        <v>16</v>
      </c>
      <c r="D12" s="259">
        <v>10</v>
      </c>
      <c r="E12" s="343"/>
      <c r="F12" s="299">
        <f t="shared" si="0"/>
        <v>0</v>
      </c>
    </row>
    <row r="13" spans="1:6" s="48" customFormat="1" ht="26.25" x14ac:dyDescent="0.25">
      <c r="A13" s="256"/>
      <c r="B13" s="345" t="s">
        <v>413</v>
      </c>
      <c r="C13" s="258"/>
      <c r="D13" s="259"/>
      <c r="E13" s="343"/>
      <c r="F13" s="299"/>
    </row>
    <row r="14" spans="1:6" ht="51.75" x14ac:dyDescent="0.25">
      <c r="A14" s="256">
        <v>5</v>
      </c>
      <c r="B14" s="257" t="s">
        <v>300</v>
      </c>
      <c r="C14" s="258" t="s">
        <v>16</v>
      </c>
      <c r="D14" s="259">
        <v>57</v>
      </c>
      <c r="E14" s="343"/>
      <c r="F14" s="299">
        <f t="shared" si="0"/>
        <v>0</v>
      </c>
    </row>
    <row r="15" spans="1:6" ht="26.25" x14ac:dyDescent="0.25">
      <c r="A15" s="256"/>
      <c r="B15" s="345" t="s">
        <v>413</v>
      </c>
      <c r="C15" s="258"/>
      <c r="D15" s="259"/>
      <c r="E15" s="343"/>
      <c r="F15" s="299"/>
    </row>
    <row r="16" spans="1:6" ht="63.75" x14ac:dyDescent="0.25">
      <c r="A16" s="256">
        <v>6</v>
      </c>
      <c r="B16" s="344" t="s">
        <v>301</v>
      </c>
      <c r="C16" s="258" t="s">
        <v>16</v>
      </c>
      <c r="D16" s="259">
        <v>31</v>
      </c>
      <c r="E16" s="343"/>
      <c r="F16" s="299">
        <f t="shared" si="0"/>
        <v>0</v>
      </c>
    </row>
    <row r="17" spans="1:6" ht="26.25" x14ac:dyDescent="0.25">
      <c r="A17" s="256"/>
      <c r="B17" s="345" t="s">
        <v>413</v>
      </c>
      <c r="C17" s="258"/>
      <c r="D17" s="259"/>
      <c r="E17" s="343"/>
      <c r="F17" s="299"/>
    </row>
    <row r="18" spans="1:6" ht="51" x14ac:dyDescent="0.25">
      <c r="A18" s="256">
        <v>7</v>
      </c>
      <c r="B18" s="344" t="s">
        <v>414</v>
      </c>
      <c r="C18" s="258" t="s">
        <v>16</v>
      </c>
      <c r="D18" s="259">
        <v>27</v>
      </c>
      <c r="E18" s="343"/>
      <c r="F18" s="299">
        <f t="shared" si="0"/>
        <v>0</v>
      </c>
    </row>
    <row r="19" spans="1:6" ht="26.25" x14ac:dyDescent="0.25">
      <c r="A19" s="256"/>
      <c r="B19" s="345" t="s">
        <v>413</v>
      </c>
      <c r="C19" s="258"/>
      <c r="D19" s="259"/>
      <c r="E19" s="343"/>
      <c r="F19" s="299"/>
    </row>
    <row r="20" spans="1:6" ht="51.75" x14ac:dyDescent="0.25">
      <c r="A20" s="256">
        <v>8</v>
      </c>
      <c r="B20" s="257" t="s">
        <v>302</v>
      </c>
      <c r="C20" s="258" t="s">
        <v>16</v>
      </c>
      <c r="D20" s="259">
        <v>70</v>
      </c>
      <c r="E20" s="343"/>
      <c r="F20" s="299">
        <f t="shared" si="0"/>
        <v>0</v>
      </c>
    </row>
    <row r="21" spans="1:6" ht="26.25" x14ac:dyDescent="0.25">
      <c r="A21" s="256"/>
      <c r="B21" s="345" t="s">
        <v>413</v>
      </c>
      <c r="C21" s="258"/>
      <c r="D21" s="259"/>
      <c r="E21" s="343"/>
      <c r="F21" s="299"/>
    </row>
    <row r="22" spans="1:6" ht="51.75" x14ac:dyDescent="0.25">
      <c r="A22" s="256">
        <v>9</v>
      </c>
      <c r="B22" s="257" t="s">
        <v>303</v>
      </c>
      <c r="C22" s="258" t="s">
        <v>16</v>
      </c>
      <c r="D22" s="259">
        <v>34</v>
      </c>
      <c r="E22" s="343"/>
      <c r="F22" s="299">
        <f t="shared" si="0"/>
        <v>0</v>
      </c>
    </row>
    <row r="23" spans="1:6" ht="26.25" x14ac:dyDescent="0.25">
      <c r="A23" s="256"/>
      <c r="B23" s="345" t="s">
        <v>413</v>
      </c>
      <c r="C23" s="258"/>
      <c r="D23" s="259"/>
      <c r="E23" s="343"/>
      <c r="F23" s="299"/>
    </row>
    <row r="24" spans="1:6" ht="51.75" x14ac:dyDescent="0.25">
      <c r="A24" s="256">
        <v>10</v>
      </c>
      <c r="B24" s="257" t="s">
        <v>304</v>
      </c>
      <c r="C24" s="258" t="s">
        <v>16</v>
      </c>
      <c r="D24" s="259">
        <v>10</v>
      </c>
      <c r="E24" s="343"/>
      <c r="F24" s="299">
        <f t="shared" si="0"/>
        <v>0</v>
      </c>
    </row>
    <row r="25" spans="1:6" ht="26.25" x14ac:dyDescent="0.25">
      <c r="A25" s="256"/>
      <c r="B25" s="345" t="s">
        <v>413</v>
      </c>
      <c r="C25" s="258"/>
      <c r="D25" s="259"/>
      <c r="E25" s="343"/>
      <c r="F25" s="299"/>
    </row>
    <row r="26" spans="1:6" ht="51.75" x14ac:dyDescent="0.25">
      <c r="A26" s="256">
        <v>11</v>
      </c>
      <c r="B26" s="257" t="s">
        <v>305</v>
      </c>
      <c r="C26" s="258" t="s">
        <v>16</v>
      </c>
      <c r="D26" s="259">
        <v>6</v>
      </c>
      <c r="E26" s="343"/>
      <c r="F26" s="299">
        <f t="shared" si="0"/>
        <v>0</v>
      </c>
    </row>
    <row r="27" spans="1:6" ht="26.25" x14ac:dyDescent="0.25">
      <c r="A27" s="256"/>
      <c r="B27" s="345" t="s">
        <v>413</v>
      </c>
      <c r="C27" s="258"/>
      <c r="D27" s="259"/>
      <c r="E27" s="343"/>
      <c r="F27" s="299"/>
    </row>
    <row r="28" spans="1:6" ht="51.75" x14ac:dyDescent="0.25">
      <c r="A28" s="256">
        <v>13</v>
      </c>
      <c r="B28" s="257" t="s">
        <v>306</v>
      </c>
      <c r="C28" s="258" t="s">
        <v>16</v>
      </c>
      <c r="D28" s="259">
        <v>777</v>
      </c>
      <c r="E28" s="343"/>
      <c r="F28" s="299">
        <f t="shared" si="0"/>
        <v>0</v>
      </c>
    </row>
    <row r="29" spans="1:6" ht="26.25" x14ac:dyDescent="0.25">
      <c r="A29" s="256">
        <v>14</v>
      </c>
      <c r="B29" s="257" t="s">
        <v>307</v>
      </c>
      <c r="C29" s="258" t="s">
        <v>16</v>
      </c>
      <c r="D29" s="259">
        <f>SUM(D6:D16,D20:D26)</f>
        <v>753</v>
      </c>
      <c r="E29" s="343"/>
      <c r="F29" s="299">
        <f t="shared" si="0"/>
        <v>0</v>
      </c>
    </row>
    <row r="30" spans="1:6" ht="39" x14ac:dyDescent="0.25">
      <c r="A30" s="256">
        <v>15</v>
      </c>
      <c r="B30" s="257" t="s">
        <v>308</v>
      </c>
      <c r="C30" s="258" t="s">
        <v>16</v>
      </c>
      <c r="D30" s="259">
        <v>27</v>
      </c>
      <c r="E30" s="343"/>
      <c r="F30" s="299">
        <f t="shared" si="0"/>
        <v>0</v>
      </c>
    </row>
    <row r="31" spans="1:6" x14ac:dyDescent="0.25">
      <c r="A31" s="373" t="s">
        <v>309</v>
      </c>
      <c r="B31" s="374"/>
      <c r="C31" s="374"/>
      <c r="D31" s="374"/>
      <c r="E31" s="375"/>
      <c r="F31" s="300">
        <f>SUM(F6:F30)</f>
        <v>0</v>
      </c>
    </row>
    <row r="32" spans="1:6" x14ac:dyDescent="0.25">
      <c r="F32" s="301"/>
    </row>
    <row r="33" spans="2:6" x14ac:dyDescent="0.25">
      <c r="B33" s="55" t="s">
        <v>149</v>
      </c>
      <c r="C33" s="56"/>
      <c r="D33" s="57"/>
      <c r="E33" s="58"/>
      <c r="F33" s="269">
        <f>F31</f>
        <v>0</v>
      </c>
    </row>
    <row r="34" spans="2:6" x14ac:dyDescent="0.25">
      <c r="B34" s="2"/>
      <c r="C34" s="3"/>
      <c r="D34" s="59"/>
      <c r="E34" s="5"/>
      <c r="F34" s="270"/>
    </row>
    <row r="35" spans="2:6" x14ac:dyDescent="0.25">
      <c r="B35" s="55" t="s">
        <v>150</v>
      </c>
      <c r="C35" s="56"/>
      <c r="D35" s="57"/>
      <c r="E35" s="58"/>
      <c r="F35" s="269">
        <f>F33*0.25</f>
        <v>0</v>
      </c>
    </row>
    <row r="36" spans="2:6" x14ac:dyDescent="0.25">
      <c r="B36" s="61"/>
      <c r="C36" s="35"/>
      <c r="D36" s="62"/>
      <c r="E36" s="63"/>
      <c r="F36" s="271"/>
    </row>
    <row r="37" spans="2:6" x14ac:dyDescent="0.25">
      <c r="B37" s="55" t="s">
        <v>151</v>
      </c>
      <c r="C37" s="56"/>
      <c r="D37" s="65"/>
      <c r="E37" s="66"/>
      <c r="F37" s="269">
        <f>F33+F35</f>
        <v>0</v>
      </c>
    </row>
  </sheetData>
  <sheetProtection algorithmName="SHA-512" hashValue="z1ZDJOEHW1b/M0/+Vx0SvLFqf27RB4OJcAI04MA36ErQntf1mjMf09BnXRbTajFLS2SmrnE+VCp6ys4+S2KHWg==" saltValue="vlaDNT01wIsqJBERBSoTFA==" spinCount="100000" sheet="1" objects="1" scenarios="1"/>
  <mergeCells count="4">
    <mergeCell ref="B1:F1"/>
    <mergeCell ref="A3:A4"/>
    <mergeCell ref="B3:F4"/>
    <mergeCell ref="A31:E3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40" zoomScaleNormal="140" workbookViewId="0">
      <selection activeCell="E3" sqref="E3:E7"/>
    </sheetView>
  </sheetViews>
  <sheetFormatPr defaultRowHeight="12.75" x14ac:dyDescent="0.2"/>
  <cols>
    <col min="1" max="1" width="4.7109375" style="119" customWidth="1"/>
    <col min="2" max="2" width="30.7109375" style="119" customWidth="1"/>
    <col min="3" max="5" width="15.7109375" style="119" customWidth="1"/>
    <col min="6" max="16384" width="9.140625" style="119"/>
  </cols>
  <sheetData>
    <row r="1" spans="1:5" ht="15.75" x14ac:dyDescent="0.25">
      <c r="B1" s="157" t="s">
        <v>384</v>
      </c>
    </row>
    <row r="2" spans="1:5" x14ac:dyDescent="0.2">
      <c r="C2" s="168" t="s">
        <v>387</v>
      </c>
      <c r="D2" s="168" t="s">
        <v>388</v>
      </c>
      <c r="E2" s="168" t="s">
        <v>389</v>
      </c>
    </row>
    <row r="3" spans="1:5" ht="38.25" x14ac:dyDescent="0.2">
      <c r="A3" s="169" t="str">
        <f>'GRAĐ-OBRT'!A1</f>
        <v>A</v>
      </c>
      <c r="B3" s="170" t="str">
        <f>'GRAĐ-OBRT'!B1</f>
        <v>REKONSTRUKCIJA VANJSKE OVOJNICE ZGRADE 
GRAĐEVINSKO OBRTNIČKI RADOVI</v>
      </c>
      <c r="C3" s="302">
        <f>'GRAĐ-OBRT'!F97</f>
        <v>0</v>
      </c>
      <c r="D3" s="303">
        <f>C3*0.25</f>
        <v>0</v>
      </c>
      <c r="E3" s="303">
        <f>C3*1.25</f>
        <v>0</v>
      </c>
    </row>
    <row r="4" spans="1:5" ht="30" customHeight="1" x14ac:dyDescent="0.2">
      <c r="A4" s="169" t="str">
        <f>STROJ!A1</f>
        <v>B</v>
      </c>
      <c r="B4" s="170" t="str">
        <f>STROJ!B1</f>
        <v>REKONSTRUKCIJA SUSTAVA GRIJANJA</v>
      </c>
      <c r="C4" s="303">
        <f>STROJ!F232</f>
        <v>0</v>
      </c>
      <c r="D4" s="303">
        <f>C4*0.25</f>
        <v>0</v>
      </c>
      <c r="E4" s="303">
        <f>C4*1.25</f>
        <v>0</v>
      </c>
    </row>
    <row r="5" spans="1:5" ht="38.25" x14ac:dyDescent="0.2">
      <c r="A5" s="169" t="str">
        <f>' EL-STROJ'!A1</f>
        <v>C</v>
      </c>
      <c r="B5" s="171" t="str">
        <f>' EL-STROJ'!B1</f>
        <v>ZAMJENA ELEKTRIČNIH INSTALACIJA KOTLOVNICE I UGRADNJA DIGITALNE REGULACIJE</v>
      </c>
      <c r="C5" s="303">
        <f>' EL-STROJ'!F93</f>
        <v>0</v>
      </c>
      <c r="D5" s="303">
        <f>C5*0.25</f>
        <v>0</v>
      </c>
      <c r="E5" s="303">
        <f>C5*1.25</f>
        <v>0</v>
      </c>
    </row>
    <row r="6" spans="1:5" ht="38.25" x14ac:dyDescent="0.2">
      <c r="A6" s="172" t="str">
        <f>'POM-ZGR'!A1</f>
        <v>D</v>
      </c>
      <c r="B6" s="170" t="str">
        <f>'POM-ZGR'!B1</f>
        <v>IZGRADNJA POMOĆNE GRAĐEVINE (KOTLOVNICA)
- GRAĐEVINSKO OBRTNIČKI RADOVI</v>
      </c>
      <c r="C6" s="303">
        <f>'POM-ZGR'!F86</f>
        <v>0</v>
      </c>
      <c r="D6" s="303">
        <f t="shared" ref="D6:D7" si="0">C6*0.25</f>
        <v>0</v>
      </c>
      <c r="E6" s="303">
        <f t="shared" ref="E6:E7" si="1">C6*1.25</f>
        <v>0</v>
      </c>
    </row>
    <row r="7" spans="1:5" ht="25.5" x14ac:dyDescent="0.2">
      <c r="A7" s="169" t="str">
        <f>'ELEKTRO-RAS'!A1</f>
        <v>E</v>
      </c>
      <c r="B7" s="171" t="str">
        <f>'ELEKTRO-RAS'!B1</f>
        <v>REKONSTRUKCIJA ELEKTRIČNE OPREME RASVJETE</v>
      </c>
      <c r="C7" s="303">
        <f>'ELEKTRO-RAS'!F33</f>
        <v>0</v>
      </c>
      <c r="D7" s="303">
        <f t="shared" si="0"/>
        <v>0</v>
      </c>
      <c r="E7" s="303">
        <f t="shared" si="1"/>
        <v>0</v>
      </c>
    </row>
    <row r="8" spans="1:5" x14ac:dyDescent="0.2">
      <c r="C8" s="290"/>
      <c r="D8" s="290"/>
      <c r="E8" s="290"/>
    </row>
    <row r="9" spans="1:5" x14ac:dyDescent="0.2">
      <c r="B9" s="173" t="s">
        <v>382</v>
      </c>
      <c r="C9" s="304">
        <f>SUM(C3:C7)</f>
        <v>0</v>
      </c>
      <c r="D9" s="304">
        <f>SUM(D3:D7)</f>
        <v>0</v>
      </c>
      <c r="E9" s="304">
        <f>SUM(E3:E7)</f>
        <v>0</v>
      </c>
    </row>
  </sheetData>
  <sheetProtection algorithmName="SHA-512" hashValue="PYmLB0QzuRShNfX5M5KXHJVp87GRjLo6ElOR0TvpRPc6DPs9AnjTJZfro5y0s0eeDFYX+JJK/40TNQELumb1iA==" saltValue="q52ldUxzSIQaVZ8vuZ+55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GRAĐ-OBRT</vt:lpstr>
      <vt:lpstr>STROJ</vt:lpstr>
      <vt:lpstr> EL-STROJ</vt:lpstr>
      <vt:lpstr>POM-ZGR</vt:lpstr>
      <vt:lpstr>ELEKTRO-RAS</vt:lpstr>
      <vt:lpstr>REKAPITULACIJA</vt:lpstr>
      <vt:lpstr>' EL-STROJ'!Ispis_naslova</vt:lpstr>
      <vt:lpstr>'GRAĐ-OBRT'!Ispis_naslova</vt:lpstr>
      <vt:lpstr>'POM-ZGR'!Ispis_naslova</vt:lpstr>
      <vt:lpstr>STROJ!Ispis_naslova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</dc:creator>
  <cp:lastModifiedBy>Jure Petričević</cp:lastModifiedBy>
  <cp:lastPrinted>2016-04-17T13:49:27Z</cp:lastPrinted>
  <dcterms:created xsi:type="dcterms:W3CDTF">2016-04-15T11:57:49Z</dcterms:created>
  <dcterms:modified xsi:type="dcterms:W3CDTF">2018-03-16T12:51:51Z</dcterms:modified>
</cp:coreProperties>
</file>